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rijave nove marke cigareta i MPC-a\"/>
    </mc:Choice>
  </mc:AlternateContent>
  <workbookProtection workbookPassword="C93C" lockStructure="1"/>
  <bookViews>
    <workbookView xWindow="32760" yWindow="32760" windowWidth="28800" windowHeight="122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Sheet1!$A$5:$K$326</definedName>
    <definedName name="_xlnm.Print_Area" localSheetId="0">Sheet1!$A$1:$K$334</definedName>
  </definedNames>
  <calcPr calcId="171027"/>
</workbook>
</file>

<file path=xl/calcChain.xml><?xml version="1.0" encoding="utf-8"?>
<calcChain xmlns="http://schemas.openxmlformats.org/spreadsheetml/2006/main">
  <c r="J215" i="1" l="1"/>
  <c r="I215" i="1"/>
  <c r="D215" i="1"/>
  <c r="F215" i="1"/>
  <c r="E215" i="1"/>
  <c r="D214" i="1"/>
  <c r="F214" i="1" s="1"/>
  <c r="E214" i="1"/>
  <c r="G214" i="1"/>
  <c r="J214" i="1"/>
  <c r="J213" i="1"/>
  <c r="J207" i="1"/>
  <c r="J199" i="1"/>
  <c r="D213" i="1"/>
  <c r="J212" i="1"/>
  <c r="G213" i="1"/>
  <c r="G212" i="1"/>
  <c r="F213" i="1"/>
  <c r="E213" i="1"/>
  <c r="J121" i="1" l="1"/>
  <c r="G121" i="1"/>
  <c r="D121" i="1"/>
  <c r="F121" i="1" s="1"/>
  <c r="I121" i="1" s="1"/>
  <c r="E121" i="1"/>
  <c r="E110" i="1"/>
  <c r="J110" i="1" s="1"/>
  <c r="J109" i="1"/>
  <c r="J7" i="1"/>
  <c r="G110" i="1"/>
  <c r="G109" i="1"/>
  <c r="D110" i="1"/>
  <c r="F110" i="1" s="1"/>
  <c r="I110" i="1" s="1"/>
  <c r="J168" i="1" l="1"/>
  <c r="J169" i="1"/>
  <c r="J170" i="1"/>
  <c r="G168" i="1"/>
  <c r="G169" i="1"/>
  <c r="G170" i="1"/>
  <c r="G167" i="1"/>
  <c r="J167" i="1"/>
  <c r="D170" i="1"/>
  <c r="F170" i="1"/>
  <c r="I170" i="1" s="1"/>
  <c r="E170" i="1"/>
  <c r="D169" i="1"/>
  <c r="F169" i="1"/>
  <c r="I169" i="1" s="1"/>
  <c r="E169" i="1"/>
  <c r="D168" i="1"/>
  <c r="F168" i="1"/>
  <c r="I168" i="1" s="1"/>
  <c r="E168" i="1"/>
  <c r="D167" i="1"/>
  <c r="F167" i="1" s="1"/>
  <c r="I167" i="1" s="1"/>
  <c r="E167" i="1"/>
  <c r="G204" i="1"/>
  <c r="D204" i="1"/>
  <c r="F204" i="1" s="1"/>
  <c r="I204" i="1" s="1"/>
  <c r="J204" i="1" s="1"/>
  <c r="E204" i="1"/>
  <c r="G203" i="1"/>
  <c r="G202" i="1"/>
  <c r="D203" i="1"/>
  <c r="F203" i="1" s="1"/>
  <c r="I203" i="1" s="1"/>
  <c r="J203" i="1" s="1"/>
  <c r="E203" i="1"/>
  <c r="D202" i="1"/>
  <c r="F202" i="1" s="1"/>
  <c r="I202" i="1" s="1"/>
  <c r="J202" i="1" s="1"/>
  <c r="E202" i="1"/>
  <c r="J313" i="1" l="1"/>
  <c r="J314" i="1"/>
  <c r="G314" i="1"/>
  <c r="G313" i="1"/>
  <c r="D314" i="1"/>
  <c r="F314" i="1"/>
  <c r="E314" i="1"/>
  <c r="D313" i="1"/>
  <c r="F313" i="1"/>
  <c r="E313" i="1"/>
  <c r="E282" i="1" l="1"/>
  <c r="G151" i="1" l="1"/>
  <c r="J326" i="1" l="1"/>
  <c r="J325" i="1"/>
  <c r="J324" i="1"/>
  <c r="J323" i="1"/>
  <c r="J322" i="1"/>
  <c r="J321" i="1"/>
  <c r="J320" i="1"/>
  <c r="J319" i="1"/>
  <c r="J318" i="1"/>
  <c r="J317" i="1"/>
  <c r="J316" i="1"/>
  <c r="J315" i="1"/>
  <c r="J312" i="1"/>
  <c r="J311" i="1"/>
  <c r="J304" i="1"/>
  <c r="J302" i="1"/>
  <c r="J301" i="1"/>
  <c r="J300" i="1"/>
  <c r="J299" i="1"/>
  <c r="J298" i="1"/>
  <c r="J295" i="1"/>
  <c r="J294" i="1"/>
  <c r="J293" i="1"/>
  <c r="J292" i="1"/>
  <c r="J291" i="1"/>
  <c r="J290" i="1"/>
  <c r="J289" i="1"/>
  <c r="J275" i="1"/>
  <c r="J274" i="1"/>
  <c r="J273" i="1"/>
  <c r="J272" i="1"/>
  <c r="J271" i="1"/>
  <c r="J270" i="1"/>
  <c r="J269" i="1"/>
  <c r="J268" i="1"/>
  <c r="J267" i="1"/>
  <c r="J266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7" i="1"/>
  <c r="J226" i="1"/>
  <c r="J225" i="1"/>
  <c r="J217" i="1"/>
  <c r="J216" i="1"/>
  <c r="J210" i="1"/>
  <c r="J209" i="1"/>
  <c r="J208" i="1"/>
  <c r="J206" i="1"/>
  <c r="J205" i="1"/>
  <c r="J201" i="1"/>
  <c r="J200" i="1"/>
  <c r="J198" i="1"/>
  <c r="J197" i="1"/>
  <c r="J190" i="1"/>
  <c r="J189" i="1"/>
  <c r="J188" i="1"/>
  <c r="J187" i="1"/>
  <c r="J186" i="1"/>
  <c r="J185" i="1"/>
  <c r="J180" i="1"/>
  <c r="J175" i="1"/>
  <c r="J171" i="1"/>
  <c r="J161" i="1"/>
  <c r="J160" i="1"/>
  <c r="J159" i="1"/>
  <c r="J158" i="1"/>
  <c r="J157" i="1"/>
  <c r="J150" i="1"/>
  <c r="J149" i="1"/>
  <c r="J148" i="1"/>
  <c r="J147" i="1"/>
  <c r="J146" i="1"/>
  <c r="J145" i="1"/>
  <c r="J138" i="1"/>
  <c r="J137" i="1"/>
  <c r="J136" i="1"/>
  <c r="J135" i="1"/>
  <c r="J134" i="1"/>
  <c r="J133" i="1"/>
  <c r="J132" i="1"/>
  <c r="J131" i="1"/>
  <c r="J130" i="1"/>
  <c r="J120" i="1"/>
  <c r="J119" i="1"/>
  <c r="J116" i="1"/>
  <c r="J115" i="1"/>
  <c r="J114" i="1"/>
  <c r="J113" i="1"/>
  <c r="J108" i="1"/>
  <c r="J107" i="1"/>
  <c r="J105" i="1"/>
  <c r="J104" i="1"/>
  <c r="J103" i="1"/>
  <c r="G184" i="1" l="1"/>
  <c r="D184" i="1"/>
  <c r="F184" i="1" s="1"/>
  <c r="I184" i="1" s="1"/>
  <c r="E184" i="1"/>
  <c r="J184" i="1" l="1"/>
  <c r="G150" i="1"/>
  <c r="G149" i="1"/>
  <c r="D150" i="1"/>
  <c r="F150" i="1" s="1"/>
  <c r="E150" i="1"/>
  <c r="D149" i="1"/>
  <c r="F149" i="1" s="1"/>
  <c r="E149" i="1"/>
  <c r="G200" i="1" l="1"/>
  <c r="G201" i="1"/>
  <c r="D201" i="1"/>
  <c r="F201" i="1" s="1"/>
  <c r="E201" i="1"/>
  <c r="D200" i="1"/>
  <c r="F200" i="1" s="1"/>
  <c r="E200" i="1"/>
  <c r="D175" i="1" l="1"/>
  <c r="E163" i="1"/>
  <c r="J102" i="1"/>
  <c r="J101" i="1"/>
  <c r="J100" i="1"/>
  <c r="J89" i="1"/>
  <c r="J88" i="1"/>
  <c r="J78" i="1"/>
  <c r="J77" i="1"/>
  <c r="J75" i="1"/>
  <c r="J74" i="1"/>
  <c r="J69" i="1"/>
  <c r="J53" i="1"/>
  <c r="J51" i="1"/>
  <c r="J50" i="1"/>
  <c r="J49" i="1"/>
  <c r="J45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17" i="1"/>
  <c r="J11" i="1"/>
  <c r="J10" i="1"/>
  <c r="J99" i="1"/>
  <c r="J98" i="1"/>
  <c r="J97" i="1"/>
  <c r="J96" i="1"/>
  <c r="J95" i="1"/>
  <c r="J94" i="1"/>
  <c r="J93" i="1"/>
  <c r="J92" i="1"/>
  <c r="J91" i="1"/>
  <c r="J90" i="1"/>
  <c r="J85" i="1"/>
  <c r="J87" i="1"/>
  <c r="J86" i="1"/>
  <c r="J83" i="1"/>
  <c r="J82" i="1"/>
  <c r="J80" i="1"/>
  <c r="J79" i="1"/>
  <c r="J76" i="1"/>
  <c r="J73" i="1"/>
  <c r="J72" i="1"/>
  <c r="J71" i="1"/>
  <c r="J70" i="1"/>
  <c r="J68" i="1"/>
  <c r="J55" i="1"/>
  <c r="J54" i="1"/>
  <c r="J81" i="1"/>
  <c r="J14" i="1"/>
  <c r="G8" i="1"/>
  <c r="G183" i="1"/>
  <c r="D183" i="1"/>
  <c r="F183" i="1" s="1"/>
  <c r="I183" i="1" s="1"/>
  <c r="E183" i="1"/>
  <c r="G198" i="1"/>
  <c r="G199" i="1"/>
  <c r="D199" i="1"/>
  <c r="F199" i="1" s="1"/>
  <c r="E199" i="1"/>
  <c r="D198" i="1"/>
  <c r="F198" i="1" s="1"/>
  <c r="E198" i="1"/>
  <c r="G297" i="1"/>
  <c r="G296" i="1"/>
  <c r="D297" i="1"/>
  <c r="F297" i="1" s="1"/>
  <c r="I297" i="1" s="1"/>
  <c r="E297" i="1"/>
  <c r="J297" i="1" s="1"/>
  <c r="D296" i="1"/>
  <c r="F296" i="1" s="1"/>
  <c r="I296" i="1" s="1"/>
  <c r="E296" i="1"/>
  <c r="J296" i="1" s="1"/>
  <c r="G248" i="1"/>
  <c r="E248" i="1"/>
  <c r="D248" i="1"/>
  <c r="F248" i="1" s="1"/>
  <c r="I248" i="1" s="1"/>
  <c r="J248" i="1" s="1"/>
  <c r="G247" i="1"/>
  <c r="D247" i="1"/>
  <c r="F247" i="1" s="1"/>
  <c r="I247" i="1" s="1"/>
  <c r="J247" i="1" s="1"/>
  <c r="E247" i="1"/>
  <c r="D282" i="1"/>
  <c r="F282" i="1" s="1"/>
  <c r="I282" i="1" s="1"/>
  <c r="G282" i="1"/>
  <c r="J282" i="1" s="1"/>
  <c r="G299" i="1"/>
  <c r="G300" i="1"/>
  <c r="G301" i="1"/>
  <c r="G302" i="1"/>
  <c r="G298" i="1"/>
  <c r="E299" i="1"/>
  <c r="E300" i="1"/>
  <c r="E301" i="1"/>
  <c r="E302" i="1"/>
  <c r="D299" i="1"/>
  <c r="F299" i="1" s="1"/>
  <c r="D300" i="1"/>
  <c r="F300" i="1" s="1"/>
  <c r="D301" i="1"/>
  <c r="F301" i="1" s="1"/>
  <c r="D302" i="1"/>
  <c r="F302" i="1" s="1"/>
  <c r="D298" i="1"/>
  <c r="F298" i="1" s="1"/>
  <c r="E298" i="1"/>
  <c r="G66" i="1"/>
  <c r="G67" i="1"/>
  <c r="D67" i="1"/>
  <c r="F67" i="1" s="1"/>
  <c r="I67" i="1" s="1"/>
  <c r="E67" i="1"/>
  <c r="D66" i="1"/>
  <c r="F66" i="1" s="1"/>
  <c r="I66" i="1" s="1"/>
  <c r="E66" i="1"/>
  <c r="G181" i="1"/>
  <c r="G182" i="1"/>
  <c r="D182" i="1"/>
  <c r="F182" i="1" s="1"/>
  <c r="I182" i="1" s="1"/>
  <c r="E182" i="1"/>
  <c r="D181" i="1"/>
  <c r="F181" i="1" s="1"/>
  <c r="I181" i="1" s="1"/>
  <c r="E181" i="1"/>
  <c r="G280" i="1"/>
  <c r="G281" i="1"/>
  <c r="G279" i="1"/>
  <c r="D281" i="1"/>
  <c r="F281" i="1" s="1"/>
  <c r="I281" i="1" s="1"/>
  <c r="E281" i="1"/>
  <c r="D280" i="1"/>
  <c r="F280" i="1" s="1"/>
  <c r="I280" i="1" s="1"/>
  <c r="E280" i="1"/>
  <c r="J84" i="1"/>
  <c r="G14" i="1"/>
  <c r="G7" i="1"/>
  <c r="G288" i="1"/>
  <c r="G287" i="1"/>
  <c r="D288" i="1"/>
  <c r="F288" i="1" s="1"/>
  <c r="I288" i="1" s="1"/>
  <c r="E288" i="1"/>
  <c r="D287" i="1"/>
  <c r="F287" i="1" s="1"/>
  <c r="I287" i="1" s="1"/>
  <c r="E287" i="1"/>
  <c r="J287" i="1" s="1"/>
  <c r="D7" i="1"/>
  <c r="F7" i="1" s="1"/>
  <c r="E7" i="1"/>
  <c r="D8" i="1"/>
  <c r="F8" i="1" s="1"/>
  <c r="I8" i="1" s="1"/>
  <c r="E8" i="1"/>
  <c r="D9" i="1"/>
  <c r="F9" i="1" s="1"/>
  <c r="E9" i="1"/>
  <c r="G9" i="1"/>
  <c r="J9" i="1"/>
  <c r="D10" i="1"/>
  <c r="F10" i="1" s="1"/>
  <c r="E10" i="1"/>
  <c r="G10" i="1"/>
  <c r="D11" i="1"/>
  <c r="F11" i="1" s="1"/>
  <c r="E11" i="1"/>
  <c r="G11" i="1"/>
  <c r="D12" i="1"/>
  <c r="F12" i="1" s="1"/>
  <c r="E12" i="1"/>
  <c r="G12" i="1"/>
  <c r="J12" i="1"/>
  <c r="D13" i="1"/>
  <c r="F13" i="1" s="1"/>
  <c r="E13" i="1"/>
  <c r="G13" i="1"/>
  <c r="J13" i="1"/>
  <c r="D14" i="1"/>
  <c r="F14" i="1" s="1"/>
  <c r="E14" i="1"/>
  <c r="D15" i="1"/>
  <c r="F15" i="1" s="1"/>
  <c r="J15" i="1" s="1"/>
  <c r="E15" i="1"/>
  <c r="G15" i="1"/>
  <c r="D16" i="1"/>
  <c r="F16" i="1" s="1"/>
  <c r="E16" i="1"/>
  <c r="G16" i="1"/>
  <c r="J16" i="1"/>
  <c r="D17" i="1"/>
  <c r="F17" i="1" s="1"/>
  <c r="E17" i="1"/>
  <c r="G17" i="1"/>
  <c r="D18" i="1"/>
  <c r="F18" i="1" s="1"/>
  <c r="J18" i="1" s="1"/>
  <c r="E18" i="1"/>
  <c r="G18" i="1"/>
  <c r="D19" i="1"/>
  <c r="F19" i="1" s="1"/>
  <c r="J19" i="1" s="1"/>
  <c r="E19" i="1"/>
  <c r="G19" i="1"/>
  <c r="D20" i="1"/>
  <c r="F20" i="1" s="1"/>
  <c r="E20" i="1"/>
  <c r="G20" i="1"/>
  <c r="J20" i="1"/>
  <c r="D21" i="1"/>
  <c r="F21" i="1" s="1"/>
  <c r="J21" i="1" s="1"/>
  <c r="E21" i="1"/>
  <c r="G21" i="1"/>
  <c r="D22" i="1"/>
  <c r="F22" i="1" s="1"/>
  <c r="J22" i="1" s="1"/>
  <c r="E22" i="1"/>
  <c r="G22" i="1"/>
  <c r="D23" i="1"/>
  <c r="F23" i="1" s="1"/>
  <c r="J23" i="1" s="1"/>
  <c r="E23" i="1"/>
  <c r="G23" i="1"/>
  <c r="D24" i="1"/>
  <c r="F24" i="1" s="1"/>
  <c r="J24" i="1" s="1"/>
  <c r="E24" i="1"/>
  <c r="G24" i="1"/>
  <c r="D25" i="1"/>
  <c r="F25" i="1" s="1"/>
  <c r="E25" i="1"/>
  <c r="G25" i="1"/>
  <c r="D26" i="1"/>
  <c r="F26" i="1" s="1"/>
  <c r="E26" i="1"/>
  <c r="G26" i="1"/>
  <c r="D27" i="1"/>
  <c r="F27" i="1" s="1"/>
  <c r="E27" i="1"/>
  <c r="G27" i="1"/>
  <c r="D28" i="1"/>
  <c r="F28" i="1" s="1"/>
  <c r="E28" i="1"/>
  <c r="G28" i="1"/>
  <c r="D29" i="1"/>
  <c r="F29" i="1" s="1"/>
  <c r="E29" i="1"/>
  <c r="G29" i="1"/>
  <c r="D30" i="1"/>
  <c r="F30" i="1" s="1"/>
  <c r="E30" i="1"/>
  <c r="G30" i="1"/>
  <c r="D31" i="1"/>
  <c r="F31" i="1" s="1"/>
  <c r="E31" i="1"/>
  <c r="G31" i="1"/>
  <c r="D32" i="1"/>
  <c r="F32" i="1" s="1"/>
  <c r="E32" i="1"/>
  <c r="G32" i="1"/>
  <c r="D33" i="1"/>
  <c r="F33" i="1" s="1"/>
  <c r="E33" i="1"/>
  <c r="G33" i="1"/>
  <c r="D34" i="1"/>
  <c r="F34" i="1" s="1"/>
  <c r="E34" i="1"/>
  <c r="G34" i="1"/>
  <c r="D35" i="1"/>
  <c r="F35" i="1" s="1"/>
  <c r="E35" i="1"/>
  <c r="G35" i="1"/>
  <c r="D36" i="1"/>
  <c r="F36" i="1" s="1"/>
  <c r="E36" i="1"/>
  <c r="G36" i="1"/>
  <c r="D37" i="1"/>
  <c r="F37" i="1" s="1"/>
  <c r="E37" i="1"/>
  <c r="G37" i="1"/>
  <c r="D38" i="1"/>
  <c r="F38" i="1" s="1"/>
  <c r="E38" i="1"/>
  <c r="G38" i="1"/>
  <c r="D39" i="1"/>
  <c r="F39" i="1" s="1"/>
  <c r="E39" i="1"/>
  <c r="G39" i="1"/>
  <c r="D40" i="1"/>
  <c r="F40" i="1" s="1"/>
  <c r="I40" i="1" s="1"/>
  <c r="E40" i="1"/>
  <c r="G40" i="1"/>
  <c r="D41" i="1"/>
  <c r="F41" i="1" s="1"/>
  <c r="I41" i="1" s="1"/>
  <c r="E41" i="1"/>
  <c r="G41" i="1"/>
  <c r="D42" i="1"/>
  <c r="F42" i="1" s="1"/>
  <c r="I42" i="1" s="1"/>
  <c r="E42" i="1"/>
  <c r="G42" i="1"/>
  <c r="D43" i="1"/>
  <c r="F43" i="1" s="1"/>
  <c r="E43" i="1"/>
  <c r="G43" i="1"/>
  <c r="J43" i="1"/>
  <c r="D44" i="1"/>
  <c r="F44" i="1" s="1"/>
  <c r="I44" i="1" s="1"/>
  <c r="E44" i="1"/>
  <c r="G44" i="1"/>
  <c r="D45" i="1"/>
  <c r="F45" i="1" s="1"/>
  <c r="E45" i="1"/>
  <c r="G45" i="1"/>
  <c r="D46" i="1"/>
  <c r="F46" i="1" s="1"/>
  <c r="I46" i="1" s="1"/>
  <c r="E46" i="1"/>
  <c r="G46" i="1"/>
  <c r="D47" i="1"/>
  <c r="F47" i="1" s="1"/>
  <c r="I47" i="1" s="1"/>
  <c r="E47" i="1"/>
  <c r="G47" i="1"/>
  <c r="D48" i="1"/>
  <c r="F48" i="1" s="1"/>
  <c r="J48" i="1" s="1"/>
  <c r="E48" i="1"/>
  <c r="G48" i="1"/>
  <c r="D49" i="1"/>
  <c r="F49" i="1" s="1"/>
  <c r="E49" i="1"/>
  <c r="G49" i="1"/>
  <c r="D50" i="1"/>
  <c r="F50" i="1" s="1"/>
  <c r="E50" i="1"/>
  <c r="G50" i="1"/>
  <c r="D51" i="1"/>
  <c r="F51" i="1" s="1"/>
  <c r="E51" i="1"/>
  <c r="G51" i="1"/>
  <c r="D52" i="1"/>
  <c r="F52" i="1" s="1"/>
  <c r="I52" i="1" s="1"/>
  <c r="E52" i="1"/>
  <c r="G52" i="1"/>
  <c r="D53" i="1"/>
  <c r="F53" i="1" s="1"/>
  <c r="E53" i="1"/>
  <c r="G53" i="1"/>
  <c r="D54" i="1"/>
  <c r="F54" i="1" s="1"/>
  <c r="E54" i="1"/>
  <c r="G54" i="1"/>
  <c r="D55" i="1"/>
  <c r="F55" i="1" s="1"/>
  <c r="E55" i="1"/>
  <c r="G55" i="1"/>
  <c r="D56" i="1"/>
  <c r="F56" i="1" s="1"/>
  <c r="I56" i="1" s="1"/>
  <c r="E56" i="1"/>
  <c r="G56" i="1"/>
  <c r="D57" i="1"/>
  <c r="F57" i="1" s="1"/>
  <c r="I57" i="1" s="1"/>
  <c r="E57" i="1"/>
  <c r="G57" i="1"/>
  <c r="D58" i="1"/>
  <c r="F58" i="1" s="1"/>
  <c r="J58" i="1" s="1"/>
  <c r="E58" i="1"/>
  <c r="G58" i="1"/>
  <c r="D59" i="1"/>
  <c r="F59" i="1" s="1"/>
  <c r="I59" i="1" s="1"/>
  <c r="E59" i="1"/>
  <c r="G59" i="1"/>
  <c r="D60" i="1"/>
  <c r="F60" i="1" s="1"/>
  <c r="I60" i="1" s="1"/>
  <c r="E60" i="1"/>
  <c r="G60" i="1"/>
  <c r="D61" i="1"/>
  <c r="F61" i="1" s="1"/>
  <c r="I61" i="1" s="1"/>
  <c r="E61" i="1"/>
  <c r="G61" i="1"/>
  <c r="D62" i="1"/>
  <c r="F62" i="1" s="1"/>
  <c r="I62" i="1" s="1"/>
  <c r="E62" i="1"/>
  <c r="G62" i="1"/>
  <c r="D63" i="1"/>
  <c r="F63" i="1" s="1"/>
  <c r="I63" i="1" s="1"/>
  <c r="E63" i="1"/>
  <c r="G63" i="1"/>
  <c r="D64" i="1"/>
  <c r="F64" i="1" s="1"/>
  <c r="I64" i="1" s="1"/>
  <c r="E64" i="1"/>
  <c r="G64" i="1"/>
  <c r="D65" i="1"/>
  <c r="F65" i="1" s="1"/>
  <c r="I65" i="1" s="1"/>
  <c r="E65" i="1"/>
  <c r="G65" i="1"/>
  <c r="D68" i="1"/>
  <c r="F68" i="1" s="1"/>
  <c r="E68" i="1"/>
  <c r="G68" i="1"/>
  <c r="D69" i="1"/>
  <c r="F69" i="1" s="1"/>
  <c r="E69" i="1"/>
  <c r="G69" i="1"/>
  <c r="D70" i="1"/>
  <c r="F70" i="1" s="1"/>
  <c r="E70" i="1"/>
  <c r="G70" i="1"/>
  <c r="D71" i="1"/>
  <c r="F71" i="1" s="1"/>
  <c r="E71" i="1"/>
  <c r="G71" i="1"/>
  <c r="D72" i="1"/>
  <c r="F72" i="1" s="1"/>
  <c r="E72" i="1"/>
  <c r="G72" i="1"/>
  <c r="D73" i="1"/>
  <c r="F73" i="1" s="1"/>
  <c r="E73" i="1"/>
  <c r="G73" i="1"/>
  <c r="D74" i="1"/>
  <c r="F74" i="1" s="1"/>
  <c r="E74" i="1"/>
  <c r="G74" i="1"/>
  <c r="D75" i="1"/>
  <c r="F75" i="1" s="1"/>
  <c r="E75" i="1"/>
  <c r="G75" i="1"/>
  <c r="D76" i="1"/>
  <c r="F76" i="1" s="1"/>
  <c r="E76" i="1"/>
  <c r="G76" i="1"/>
  <c r="D77" i="1"/>
  <c r="F77" i="1" s="1"/>
  <c r="E77" i="1"/>
  <c r="G77" i="1"/>
  <c r="D78" i="1"/>
  <c r="F78" i="1" s="1"/>
  <c r="E78" i="1"/>
  <c r="G78" i="1"/>
  <c r="D79" i="1"/>
  <c r="F79" i="1" s="1"/>
  <c r="E79" i="1"/>
  <c r="G79" i="1"/>
  <c r="D80" i="1"/>
  <c r="F80" i="1" s="1"/>
  <c r="E80" i="1"/>
  <c r="G80" i="1"/>
  <c r="D81" i="1"/>
  <c r="F81" i="1" s="1"/>
  <c r="E81" i="1"/>
  <c r="G81" i="1"/>
  <c r="D82" i="1"/>
  <c r="F82" i="1" s="1"/>
  <c r="E82" i="1"/>
  <c r="G82" i="1"/>
  <c r="D83" i="1"/>
  <c r="F83" i="1" s="1"/>
  <c r="E83" i="1"/>
  <c r="G83" i="1"/>
  <c r="D84" i="1"/>
  <c r="F84" i="1" s="1"/>
  <c r="E84" i="1"/>
  <c r="G84" i="1"/>
  <c r="D85" i="1"/>
  <c r="F85" i="1" s="1"/>
  <c r="E85" i="1"/>
  <c r="G85" i="1"/>
  <c r="D86" i="1"/>
  <c r="F86" i="1" s="1"/>
  <c r="E86" i="1"/>
  <c r="G86" i="1"/>
  <c r="D87" i="1"/>
  <c r="F87" i="1" s="1"/>
  <c r="E87" i="1"/>
  <c r="G87" i="1"/>
  <c r="D88" i="1"/>
  <c r="F88" i="1" s="1"/>
  <c r="E88" i="1"/>
  <c r="G88" i="1"/>
  <c r="D89" i="1"/>
  <c r="F89" i="1" s="1"/>
  <c r="E89" i="1"/>
  <c r="G89" i="1"/>
  <c r="D90" i="1"/>
  <c r="F90" i="1" s="1"/>
  <c r="E90" i="1"/>
  <c r="G90" i="1"/>
  <c r="D91" i="1"/>
  <c r="F91" i="1" s="1"/>
  <c r="E91" i="1"/>
  <c r="G91" i="1"/>
  <c r="D92" i="1"/>
  <c r="F92" i="1" s="1"/>
  <c r="E92" i="1"/>
  <c r="G92" i="1"/>
  <c r="D93" i="1"/>
  <c r="F93" i="1" s="1"/>
  <c r="E93" i="1"/>
  <c r="G93" i="1"/>
  <c r="D94" i="1"/>
  <c r="F94" i="1" s="1"/>
  <c r="E94" i="1"/>
  <c r="G94" i="1"/>
  <c r="D95" i="1"/>
  <c r="F95" i="1" s="1"/>
  <c r="E95" i="1"/>
  <c r="G95" i="1"/>
  <c r="D96" i="1"/>
  <c r="F96" i="1" s="1"/>
  <c r="E96" i="1"/>
  <c r="G96" i="1"/>
  <c r="D97" i="1"/>
  <c r="F97" i="1" s="1"/>
  <c r="E97" i="1"/>
  <c r="G97" i="1"/>
  <c r="D98" i="1"/>
  <c r="F98" i="1" s="1"/>
  <c r="E98" i="1"/>
  <c r="G98" i="1"/>
  <c r="D99" i="1"/>
  <c r="F99" i="1" s="1"/>
  <c r="E99" i="1"/>
  <c r="G99" i="1"/>
  <c r="D100" i="1"/>
  <c r="F100" i="1" s="1"/>
  <c r="E100" i="1"/>
  <c r="G100" i="1"/>
  <c r="D101" i="1"/>
  <c r="F101" i="1" s="1"/>
  <c r="E101" i="1"/>
  <c r="G101" i="1"/>
  <c r="D102" i="1"/>
  <c r="F102" i="1" s="1"/>
  <c r="E102" i="1"/>
  <c r="G102" i="1"/>
  <c r="D103" i="1"/>
  <c r="F103" i="1" s="1"/>
  <c r="E103" i="1"/>
  <c r="G103" i="1"/>
  <c r="D104" i="1"/>
  <c r="F104" i="1" s="1"/>
  <c r="E104" i="1"/>
  <c r="G104" i="1"/>
  <c r="D105" i="1"/>
  <c r="F105" i="1" s="1"/>
  <c r="E105" i="1"/>
  <c r="G105" i="1"/>
  <c r="D106" i="1"/>
  <c r="F106" i="1" s="1"/>
  <c r="I106" i="1" s="1"/>
  <c r="E106" i="1"/>
  <c r="J106" i="1" s="1"/>
  <c r="G106" i="1"/>
  <c r="D107" i="1"/>
  <c r="F107" i="1" s="1"/>
  <c r="E107" i="1"/>
  <c r="G107" i="1"/>
  <c r="D108" i="1"/>
  <c r="F108" i="1" s="1"/>
  <c r="E108" i="1"/>
  <c r="G108" i="1"/>
  <c r="D109" i="1"/>
  <c r="F109" i="1" s="1"/>
  <c r="E109" i="1"/>
  <c r="D111" i="1"/>
  <c r="F111" i="1" s="1"/>
  <c r="I111" i="1" s="1"/>
  <c r="E111" i="1"/>
  <c r="J111" i="1" s="1"/>
  <c r="G111" i="1"/>
  <c r="D112" i="1"/>
  <c r="F112" i="1" s="1"/>
  <c r="I112" i="1" s="1"/>
  <c r="E112" i="1"/>
  <c r="J112" i="1" s="1"/>
  <c r="G112" i="1"/>
  <c r="D113" i="1"/>
  <c r="F113" i="1" s="1"/>
  <c r="E113" i="1"/>
  <c r="G113" i="1"/>
  <c r="D114" i="1"/>
  <c r="F114" i="1" s="1"/>
  <c r="E114" i="1"/>
  <c r="G114" i="1"/>
  <c r="D115" i="1"/>
  <c r="F115" i="1" s="1"/>
  <c r="E115" i="1"/>
  <c r="G115" i="1"/>
  <c r="D116" i="1"/>
  <c r="F116" i="1" s="1"/>
  <c r="E116" i="1"/>
  <c r="G116" i="1"/>
  <c r="D117" i="1"/>
  <c r="F117" i="1" s="1"/>
  <c r="I117" i="1" s="1"/>
  <c r="E117" i="1"/>
  <c r="G117" i="1"/>
  <c r="D118" i="1"/>
  <c r="F118" i="1" s="1"/>
  <c r="I118" i="1" s="1"/>
  <c r="E118" i="1"/>
  <c r="G118" i="1"/>
  <c r="D119" i="1"/>
  <c r="F119" i="1" s="1"/>
  <c r="E119" i="1"/>
  <c r="G119" i="1"/>
  <c r="D120" i="1"/>
  <c r="F120" i="1" s="1"/>
  <c r="E120" i="1"/>
  <c r="G120" i="1"/>
  <c r="D122" i="1"/>
  <c r="F122" i="1" s="1"/>
  <c r="I122" i="1" s="1"/>
  <c r="E122" i="1"/>
  <c r="G122" i="1"/>
  <c r="D123" i="1"/>
  <c r="F123" i="1" s="1"/>
  <c r="I123" i="1" s="1"/>
  <c r="E123" i="1"/>
  <c r="G123" i="1"/>
  <c r="D124" i="1"/>
  <c r="F124" i="1" s="1"/>
  <c r="I124" i="1" s="1"/>
  <c r="E124" i="1"/>
  <c r="G124" i="1"/>
  <c r="D125" i="1"/>
  <c r="F125" i="1" s="1"/>
  <c r="I125" i="1" s="1"/>
  <c r="E125" i="1"/>
  <c r="G125" i="1"/>
  <c r="D126" i="1"/>
  <c r="F126" i="1" s="1"/>
  <c r="I126" i="1" s="1"/>
  <c r="E126" i="1"/>
  <c r="G126" i="1"/>
  <c r="D127" i="1"/>
  <c r="F127" i="1" s="1"/>
  <c r="I127" i="1" s="1"/>
  <c r="E127" i="1"/>
  <c r="G127" i="1"/>
  <c r="D128" i="1"/>
  <c r="F128" i="1" s="1"/>
  <c r="I128" i="1" s="1"/>
  <c r="E128" i="1"/>
  <c r="G128" i="1"/>
  <c r="D129" i="1"/>
  <c r="F129" i="1" s="1"/>
  <c r="I129" i="1" s="1"/>
  <c r="E129" i="1"/>
  <c r="G129" i="1"/>
  <c r="D130" i="1"/>
  <c r="F130" i="1" s="1"/>
  <c r="E130" i="1"/>
  <c r="G130" i="1"/>
  <c r="D131" i="1"/>
  <c r="F131" i="1" s="1"/>
  <c r="E131" i="1"/>
  <c r="G131" i="1"/>
  <c r="D132" i="1"/>
  <c r="F132" i="1" s="1"/>
  <c r="E132" i="1"/>
  <c r="G132" i="1"/>
  <c r="D133" i="1"/>
  <c r="F133" i="1" s="1"/>
  <c r="E133" i="1"/>
  <c r="G133" i="1"/>
  <c r="D134" i="1"/>
  <c r="F134" i="1" s="1"/>
  <c r="E134" i="1"/>
  <c r="G134" i="1"/>
  <c r="D135" i="1"/>
  <c r="F135" i="1" s="1"/>
  <c r="E135" i="1"/>
  <c r="G135" i="1"/>
  <c r="D136" i="1"/>
  <c r="F136" i="1" s="1"/>
  <c r="E136" i="1"/>
  <c r="G136" i="1"/>
  <c r="D137" i="1"/>
  <c r="F137" i="1" s="1"/>
  <c r="E137" i="1"/>
  <c r="G137" i="1"/>
  <c r="D138" i="1"/>
  <c r="F138" i="1" s="1"/>
  <c r="E138" i="1"/>
  <c r="G138" i="1"/>
  <c r="D139" i="1"/>
  <c r="F139" i="1" s="1"/>
  <c r="I139" i="1" s="1"/>
  <c r="E139" i="1"/>
  <c r="G139" i="1"/>
  <c r="D140" i="1"/>
  <c r="F140" i="1" s="1"/>
  <c r="I140" i="1" s="1"/>
  <c r="E140" i="1"/>
  <c r="G140" i="1"/>
  <c r="D141" i="1"/>
  <c r="F141" i="1" s="1"/>
  <c r="I141" i="1" s="1"/>
  <c r="E141" i="1"/>
  <c r="G141" i="1"/>
  <c r="D142" i="1"/>
  <c r="F142" i="1" s="1"/>
  <c r="I142" i="1" s="1"/>
  <c r="J142" i="1" s="1"/>
  <c r="E142" i="1"/>
  <c r="G142" i="1"/>
  <c r="D143" i="1"/>
  <c r="F143" i="1" s="1"/>
  <c r="I143" i="1" s="1"/>
  <c r="J143" i="1" s="1"/>
  <c r="E143" i="1"/>
  <c r="G143" i="1"/>
  <c r="D144" i="1"/>
  <c r="F144" i="1" s="1"/>
  <c r="I144" i="1" s="1"/>
  <c r="J144" i="1" s="1"/>
  <c r="E144" i="1"/>
  <c r="G144" i="1"/>
  <c r="D145" i="1"/>
  <c r="F145" i="1" s="1"/>
  <c r="E145" i="1"/>
  <c r="G145" i="1"/>
  <c r="D146" i="1"/>
  <c r="F146" i="1" s="1"/>
  <c r="E146" i="1"/>
  <c r="G146" i="1"/>
  <c r="D147" i="1"/>
  <c r="F147" i="1" s="1"/>
  <c r="E147" i="1"/>
  <c r="G147" i="1"/>
  <c r="D148" i="1"/>
  <c r="F148" i="1" s="1"/>
  <c r="E148" i="1"/>
  <c r="G148" i="1"/>
  <c r="D151" i="1"/>
  <c r="F151" i="1" s="1"/>
  <c r="E151" i="1"/>
  <c r="J151" i="1"/>
  <c r="D152" i="1"/>
  <c r="F152" i="1" s="1"/>
  <c r="E152" i="1"/>
  <c r="G152" i="1"/>
  <c r="J152" i="1"/>
  <c r="D153" i="1"/>
  <c r="F153" i="1" s="1"/>
  <c r="E153" i="1"/>
  <c r="G153" i="1"/>
  <c r="J153" i="1"/>
  <c r="D154" i="1"/>
  <c r="F154" i="1" s="1"/>
  <c r="E154" i="1"/>
  <c r="G154" i="1"/>
  <c r="J154" i="1"/>
  <c r="D155" i="1"/>
  <c r="F155" i="1" s="1"/>
  <c r="E155" i="1"/>
  <c r="G155" i="1"/>
  <c r="J155" i="1"/>
  <c r="D156" i="1"/>
  <c r="F156" i="1" s="1"/>
  <c r="E156" i="1"/>
  <c r="G156" i="1"/>
  <c r="J156" i="1"/>
  <c r="D157" i="1"/>
  <c r="F157" i="1" s="1"/>
  <c r="E157" i="1"/>
  <c r="G157" i="1"/>
  <c r="D158" i="1"/>
  <c r="F158" i="1" s="1"/>
  <c r="E158" i="1"/>
  <c r="G158" i="1"/>
  <c r="D159" i="1"/>
  <c r="F159" i="1" s="1"/>
  <c r="E159" i="1"/>
  <c r="G159" i="1"/>
  <c r="D160" i="1"/>
  <c r="F160" i="1" s="1"/>
  <c r="E160" i="1"/>
  <c r="G160" i="1"/>
  <c r="D161" i="1"/>
  <c r="F161" i="1" s="1"/>
  <c r="E161" i="1"/>
  <c r="G161" i="1"/>
  <c r="D162" i="1"/>
  <c r="F162" i="1" s="1"/>
  <c r="I162" i="1" s="1"/>
  <c r="E162" i="1"/>
  <c r="G162" i="1"/>
  <c r="D163" i="1"/>
  <c r="F163" i="1" s="1"/>
  <c r="I163" i="1" s="1"/>
  <c r="G163" i="1"/>
  <c r="D164" i="1"/>
  <c r="F164" i="1" s="1"/>
  <c r="I164" i="1" s="1"/>
  <c r="E164" i="1"/>
  <c r="G164" i="1"/>
  <c r="D165" i="1"/>
  <c r="F165" i="1" s="1"/>
  <c r="I165" i="1" s="1"/>
  <c r="E165" i="1"/>
  <c r="G165" i="1"/>
  <c r="D166" i="1"/>
  <c r="F166" i="1" s="1"/>
  <c r="I166" i="1" s="1"/>
  <c r="E166" i="1"/>
  <c r="G166" i="1"/>
  <c r="D171" i="1"/>
  <c r="F171" i="1" s="1"/>
  <c r="E171" i="1"/>
  <c r="G171" i="1"/>
  <c r="D172" i="1"/>
  <c r="F172" i="1" s="1"/>
  <c r="I172" i="1" s="1"/>
  <c r="E172" i="1"/>
  <c r="G172" i="1"/>
  <c r="D173" i="1"/>
  <c r="F173" i="1" s="1"/>
  <c r="I173" i="1" s="1"/>
  <c r="E173" i="1"/>
  <c r="G173" i="1"/>
  <c r="D174" i="1"/>
  <c r="F174" i="1" s="1"/>
  <c r="I174" i="1" s="1"/>
  <c r="E174" i="1"/>
  <c r="G174" i="1"/>
  <c r="F175" i="1"/>
  <c r="E175" i="1"/>
  <c r="G175" i="1"/>
  <c r="D176" i="1"/>
  <c r="F176" i="1" s="1"/>
  <c r="I176" i="1" s="1"/>
  <c r="E176" i="1"/>
  <c r="G176" i="1"/>
  <c r="D177" i="1"/>
  <c r="F177" i="1" s="1"/>
  <c r="I177" i="1" s="1"/>
  <c r="E177" i="1"/>
  <c r="G177" i="1"/>
  <c r="D178" i="1"/>
  <c r="F178" i="1" s="1"/>
  <c r="I178" i="1" s="1"/>
  <c r="E178" i="1"/>
  <c r="G178" i="1"/>
  <c r="D179" i="1"/>
  <c r="F179" i="1" s="1"/>
  <c r="I179" i="1" s="1"/>
  <c r="E179" i="1"/>
  <c r="G179" i="1"/>
  <c r="D180" i="1"/>
  <c r="F180" i="1" s="1"/>
  <c r="E180" i="1"/>
  <c r="G180" i="1"/>
  <c r="D185" i="1"/>
  <c r="F185" i="1" s="1"/>
  <c r="E185" i="1"/>
  <c r="G185" i="1"/>
  <c r="D186" i="1"/>
  <c r="F186" i="1" s="1"/>
  <c r="E186" i="1"/>
  <c r="G186" i="1"/>
  <c r="D187" i="1"/>
  <c r="F187" i="1" s="1"/>
  <c r="E187" i="1"/>
  <c r="G187" i="1"/>
  <c r="D188" i="1"/>
  <c r="F188" i="1" s="1"/>
  <c r="E188" i="1"/>
  <c r="G188" i="1"/>
  <c r="D189" i="1"/>
  <c r="F189" i="1" s="1"/>
  <c r="E189" i="1"/>
  <c r="G189" i="1"/>
  <c r="D190" i="1"/>
  <c r="F190" i="1" s="1"/>
  <c r="E190" i="1"/>
  <c r="G190" i="1"/>
  <c r="D191" i="1"/>
  <c r="F191" i="1" s="1"/>
  <c r="I191" i="1" s="1"/>
  <c r="E191" i="1"/>
  <c r="G191" i="1"/>
  <c r="D192" i="1"/>
  <c r="F192" i="1" s="1"/>
  <c r="I192" i="1" s="1"/>
  <c r="E192" i="1"/>
  <c r="J192" i="1" s="1"/>
  <c r="G192" i="1"/>
  <c r="D193" i="1"/>
  <c r="F193" i="1" s="1"/>
  <c r="I193" i="1" s="1"/>
  <c r="E193" i="1"/>
  <c r="G193" i="1"/>
  <c r="D194" i="1"/>
  <c r="F194" i="1" s="1"/>
  <c r="I194" i="1" s="1"/>
  <c r="E194" i="1"/>
  <c r="G194" i="1"/>
  <c r="D195" i="1"/>
  <c r="F195" i="1" s="1"/>
  <c r="I195" i="1" s="1"/>
  <c r="E195" i="1"/>
  <c r="G195" i="1"/>
  <c r="D196" i="1"/>
  <c r="F196" i="1" s="1"/>
  <c r="I196" i="1" s="1"/>
  <c r="E196" i="1"/>
  <c r="J196" i="1" s="1"/>
  <c r="G196" i="1"/>
  <c r="D197" i="1"/>
  <c r="F197" i="1" s="1"/>
  <c r="E197" i="1"/>
  <c r="G197" i="1"/>
  <c r="D205" i="1"/>
  <c r="F205" i="1" s="1"/>
  <c r="E205" i="1"/>
  <c r="G205" i="1"/>
  <c r="D206" i="1"/>
  <c r="F206" i="1" s="1"/>
  <c r="E206" i="1"/>
  <c r="G206" i="1"/>
  <c r="D207" i="1"/>
  <c r="F207" i="1" s="1"/>
  <c r="E207" i="1"/>
  <c r="G207" i="1"/>
  <c r="D208" i="1"/>
  <c r="F208" i="1" s="1"/>
  <c r="E208" i="1"/>
  <c r="G208" i="1"/>
  <c r="D209" i="1"/>
  <c r="F209" i="1" s="1"/>
  <c r="E209" i="1"/>
  <c r="G209" i="1"/>
  <c r="D210" i="1"/>
  <c r="F210" i="1" s="1"/>
  <c r="E210" i="1"/>
  <c r="G210" i="1"/>
  <c r="D211" i="1"/>
  <c r="F211" i="1" s="1"/>
  <c r="I211" i="1" s="1"/>
  <c r="E211" i="1"/>
  <c r="G211" i="1"/>
  <c r="D212" i="1"/>
  <c r="F212" i="1" s="1"/>
  <c r="I212" i="1" s="1"/>
  <c r="E212" i="1"/>
  <c r="D216" i="1"/>
  <c r="F216" i="1" s="1"/>
  <c r="E216" i="1"/>
  <c r="G216" i="1"/>
  <c r="D217" i="1"/>
  <c r="F217" i="1" s="1"/>
  <c r="E217" i="1"/>
  <c r="G217" i="1"/>
  <c r="D218" i="1"/>
  <c r="F218" i="1" s="1"/>
  <c r="I218" i="1" s="1"/>
  <c r="J218" i="1" s="1"/>
  <c r="E218" i="1"/>
  <c r="G218" i="1"/>
  <c r="D219" i="1"/>
  <c r="F219" i="1" s="1"/>
  <c r="I219" i="1" s="1"/>
  <c r="J219" i="1" s="1"/>
  <c r="E219" i="1"/>
  <c r="G219" i="1"/>
  <c r="D220" i="1"/>
  <c r="F220" i="1" s="1"/>
  <c r="I220" i="1" s="1"/>
  <c r="J220" i="1" s="1"/>
  <c r="E220" i="1"/>
  <c r="G220" i="1"/>
  <c r="D221" i="1"/>
  <c r="F221" i="1" s="1"/>
  <c r="I221" i="1" s="1"/>
  <c r="J221" i="1" s="1"/>
  <c r="E221" i="1"/>
  <c r="G221" i="1"/>
  <c r="D222" i="1"/>
  <c r="F222" i="1" s="1"/>
  <c r="I222" i="1" s="1"/>
  <c r="E222" i="1"/>
  <c r="G222" i="1"/>
  <c r="D223" i="1"/>
  <c r="F223" i="1" s="1"/>
  <c r="I223" i="1" s="1"/>
  <c r="E223" i="1"/>
  <c r="G223" i="1"/>
  <c r="D224" i="1"/>
  <c r="F224" i="1" s="1"/>
  <c r="I224" i="1" s="1"/>
  <c r="E224" i="1"/>
  <c r="G224" i="1"/>
  <c r="D225" i="1"/>
  <c r="F225" i="1" s="1"/>
  <c r="E225" i="1"/>
  <c r="G225" i="1"/>
  <c r="D226" i="1"/>
  <c r="F226" i="1" s="1"/>
  <c r="E226" i="1"/>
  <c r="G226" i="1"/>
  <c r="D227" i="1"/>
  <c r="F227" i="1" s="1"/>
  <c r="E227" i="1"/>
  <c r="G227" i="1"/>
  <c r="D228" i="1"/>
  <c r="F228" i="1" s="1"/>
  <c r="I228" i="1" s="1"/>
  <c r="J228" i="1" s="1"/>
  <c r="E228" i="1"/>
  <c r="G228" i="1"/>
  <c r="D229" i="1"/>
  <c r="F229" i="1" s="1"/>
  <c r="I229" i="1" s="1"/>
  <c r="J229" i="1" s="1"/>
  <c r="E229" i="1"/>
  <c r="G229" i="1"/>
  <c r="D230" i="1"/>
  <c r="F230" i="1" s="1"/>
  <c r="E230" i="1"/>
  <c r="G230" i="1"/>
  <c r="D231" i="1"/>
  <c r="F231" i="1" s="1"/>
  <c r="E231" i="1"/>
  <c r="G231" i="1"/>
  <c r="D232" i="1"/>
  <c r="F232" i="1" s="1"/>
  <c r="E232" i="1"/>
  <c r="G232" i="1"/>
  <c r="D233" i="1"/>
  <c r="F233" i="1" s="1"/>
  <c r="E233" i="1"/>
  <c r="G233" i="1"/>
  <c r="D234" i="1"/>
  <c r="F234" i="1" s="1"/>
  <c r="E234" i="1"/>
  <c r="G234" i="1"/>
  <c r="D235" i="1"/>
  <c r="F235" i="1" s="1"/>
  <c r="E235" i="1"/>
  <c r="G235" i="1"/>
  <c r="D236" i="1"/>
  <c r="F236" i="1" s="1"/>
  <c r="E236" i="1"/>
  <c r="G236" i="1"/>
  <c r="D237" i="1"/>
  <c r="F237" i="1" s="1"/>
  <c r="E237" i="1"/>
  <c r="G237" i="1"/>
  <c r="D238" i="1"/>
  <c r="F238" i="1" s="1"/>
  <c r="E238" i="1"/>
  <c r="G238" i="1"/>
  <c r="D239" i="1"/>
  <c r="F239" i="1" s="1"/>
  <c r="E239" i="1"/>
  <c r="G239" i="1"/>
  <c r="D240" i="1"/>
  <c r="F240" i="1" s="1"/>
  <c r="E240" i="1"/>
  <c r="G240" i="1"/>
  <c r="D241" i="1"/>
  <c r="F241" i="1" s="1"/>
  <c r="E241" i="1"/>
  <c r="G241" i="1"/>
  <c r="D242" i="1"/>
  <c r="F242" i="1" s="1"/>
  <c r="E242" i="1"/>
  <c r="G242" i="1"/>
  <c r="J242" i="1"/>
  <c r="D243" i="1"/>
  <c r="F243" i="1" s="1"/>
  <c r="E243" i="1"/>
  <c r="G243" i="1"/>
  <c r="J243" i="1"/>
  <c r="D244" i="1"/>
  <c r="F244" i="1" s="1"/>
  <c r="I244" i="1" s="1"/>
  <c r="E244" i="1"/>
  <c r="G244" i="1"/>
  <c r="D245" i="1"/>
  <c r="F245" i="1" s="1"/>
  <c r="I245" i="1" s="1"/>
  <c r="E245" i="1"/>
  <c r="G245" i="1"/>
  <c r="D246" i="1"/>
  <c r="F246" i="1" s="1"/>
  <c r="I246" i="1" s="1"/>
  <c r="E246" i="1"/>
  <c r="G246" i="1"/>
  <c r="D249" i="1"/>
  <c r="F249" i="1" s="1"/>
  <c r="E249" i="1"/>
  <c r="G249" i="1"/>
  <c r="D250" i="1"/>
  <c r="F250" i="1" s="1"/>
  <c r="E250" i="1"/>
  <c r="G250" i="1"/>
  <c r="D251" i="1"/>
  <c r="F251" i="1" s="1"/>
  <c r="E251" i="1"/>
  <c r="G251" i="1"/>
  <c r="D252" i="1"/>
  <c r="F252" i="1" s="1"/>
  <c r="E252" i="1"/>
  <c r="G252" i="1"/>
  <c r="D253" i="1"/>
  <c r="F253" i="1" s="1"/>
  <c r="E253" i="1"/>
  <c r="G253" i="1"/>
  <c r="D254" i="1"/>
  <c r="F254" i="1" s="1"/>
  <c r="E254" i="1"/>
  <c r="G254" i="1"/>
  <c r="D255" i="1"/>
  <c r="F255" i="1" s="1"/>
  <c r="E255" i="1"/>
  <c r="G255" i="1"/>
  <c r="D256" i="1"/>
  <c r="F256" i="1" s="1"/>
  <c r="E256" i="1"/>
  <c r="G256" i="1"/>
  <c r="D257" i="1"/>
  <c r="F257" i="1" s="1"/>
  <c r="E257" i="1"/>
  <c r="G257" i="1"/>
  <c r="D258" i="1"/>
  <c r="F258" i="1" s="1"/>
  <c r="E258" i="1"/>
  <c r="G258" i="1"/>
  <c r="D259" i="1"/>
  <c r="F259" i="1" s="1"/>
  <c r="E259" i="1"/>
  <c r="G259" i="1"/>
  <c r="D260" i="1"/>
  <c r="F260" i="1" s="1"/>
  <c r="E260" i="1"/>
  <c r="G260" i="1"/>
  <c r="D261" i="1"/>
  <c r="F261" i="1" s="1"/>
  <c r="E261" i="1"/>
  <c r="G261" i="1"/>
  <c r="D262" i="1"/>
  <c r="F262" i="1" s="1"/>
  <c r="E262" i="1"/>
  <c r="G262" i="1"/>
  <c r="D263" i="1"/>
  <c r="F263" i="1" s="1"/>
  <c r="E263" i="1"/>
  <c r="G263" i="1"/>
  <c r="D264" i="1"/>
  <c r="F264" i="1" s="1"/>
  <c r="I264" i="1" s="1"/>
  <c r="E264" i="1"/>
  <c r="G264" i="1"/>
  <c r="D265" i="1"/>
  <c r="F265" i="1" s="1"/>
  <c r="I265" i="1" s="1"/>
  <c r="E265" i="1"/>
  <c r="G265" i="1"/>
  <c r="D266" i="1"/>
  <c r="F266" i="1" s="1"/>
  <c r="E266" i="1"/>
  <c r="G266" i="1"/>
  <c r="D267" i="1"/>
  <c r="F267" i="1" s="1"/>
  <c r="E267" i="1"/>
  <c r="G267" i="1"/>
  <c r="D268" i="1"/>
  <c r="F268" i="1" s="1"/>
  <c r="E268" i="1"/>
  <c r="G268" i="1"/>
  <c r="D269" i="1"/>
  <c r="F269" i="1" s="1"/>
  <c r="E269" i="1"/>
  <c r="G269" i="1"/>
  <c r="D270" i="1"/>
  <c r="F270" i="1" s="1"/>
  <c r="E270" i="1"/>
  <c r="G270" i="1"/>
  <c r="D271" i="1"/>
  <c r="F271" i="1" s="1"/>
  <c r="E271" i="1"/>
  <c r="G271" i="1"/>
  <c r="D272" i="1"/>
  <c r="F272" i="1" s="1"/>
  <c r="E272" i="1"/>
  <c r="G272" i="1"/>
  <c r="D273" i="1"/>
  <c r="F273" i="1" s="1"/>
  <c r="E273" i="1"/>
  <c r="G273" i="1"/>
  <c r="D274" i="1"/>
  <c r="F274" i="1" s="1"/>
  <c r="E274" i="1"/>
  <c r="G274" i="1"/>
  <c r="D275" i="1"/>
  <c r="F275" i="1" s="1"/>
  <c r="E275" i="1"/>
  <c r="G275" i="1"/>
  <c r="D276" i="1"/>
  <c r="F276" i="1" s="1"/>
  <c r="I276" i="1" s="1"/>
  <c r="E276" i="1"/>
  <c r="G276" i="1"/>
  <c r="D277" i="1"/>
  <c r="F277" i="1" s="1"/>
  <c r="I277" i="1" s="1"/>
  <c r="E277" i="1"/>
  <c r="G277" i="1"/>
  <c r="D278" i="1"/>
  <c r="F278" i="1" s="1"/>
  <c r="I278" i="1" s="1"/>
  <c r="E278" i="1"/>
  <c r="G278" i="1"/>
  <c r="D279" i="1"/>
  <c r="F279" i="1" s="1"/>
  <c r="I279" i="1" s="1"/>
  <c r="E279" i="1"/>
  <c r="D283" i="1"/>
  <c r="F283" i="1" s="1"/>
  <c r="I283" i="1" s="1"/>
  <c r="E283" i="1"/>
  <c r="G283" i="1"/>
  <c r="D284" i="1"/>
  <c r="F284" i="1" s="1"/>
  <c r="I284" i="1" s="1"/>
  <c r="E284" i="1"/>
  <c r="G284" i="1"/>
  <c r="D285" i="1"/>
  <c r="F285" i="1" s="1"/>
  <c r="I285" i="1" s="1"/>
  <c r="E285" i="1"/>
  <c r="G285" i="1"/>
  <c r="D286" i="1"/>
  <c r="F286" i="1" s="1"/>
  <c r="I286" i="1" s="1"/>
  <c r="E286" i="1"/>
  <c r="G286" i="1"/>
  <c r="D289" i="1"/>
  <c r="F289" i="1" s="1"/>
  <c r="E289" i="1"/>
  <c r="G289" i="1"/>
  <c r="D290" i="1"/>
  <c r="F290" i="1" s="1"/>
  <c r="E290" i="1"/>
  <c r="G290" i="1"/>
  <c r="D291" i="1"/>
  <c r="F291" i="1" s="1"/>
  <c r="E291" i="1"/>
  <c r="G291" i="1"/>
  <c r="D292" i="1"/>
  <c r="F292" i="1" s="1"/>
  <c r="E292" i="1"/>
  <c r="G292" i="1"/>
  <c r="D293" i="1"/>
  <c r="F293" i="1" s="1"/>
  <c r="E293" i="1"/>
  <c r="G293" i="1"/>
  <c r="D294" i="1"/>
  <c r="F294" i="1" s="1"/>
  <c r="E294" i="1"/>
  <c r="G294" i="1"/>
  <c r="D295" i="1"/>
  <c r="F295" i="1" s="1"/>
  <c r="E295" i="1"/>
  <c r="G295" i="1"/>
  <c r="D303" i="1"/>
  <c r="F303" i="1" s="1"/>
  <c r="I303" i="1" s="1"/>
  <c r="E303" i="1"/>
  <c r="G303" i="1"/>
  <c r="D304" i="1"/>
  <c r="F304" i="1" s="1"/>
  <c r="E304" i="1"/>
  <c r="G304" i="1"/>
  <c r="D305" i="1"/>
  <c r="F305" i="1" s="1"/>
  <c r="I305" i="1" s="1"/>
  <c r="E305" i="1"/>
  <c r="G305" i="1"/>
  <c r="D306" i="1"/>
  <c r="F306" i="1" s="1"/>
  <c r="I306" i="1" s="1"/>
  <c r="E306" i="1"/>
  <c r="G306" i="1"/>
  <c r="D307" i="1"/>
  <c r="F307" i="1" s="1"/>
  <c r="I307" i="1" s="1"/>
  <c r="E307" i="1"/>
  <c r="G307" i="1"/>
  <c r="D308" i="1"/>
  <c r="F308" i="1" s="1"/>
  <c r="I308" i="1" s="1"/>
  <c r="E308" i="1"/>
  <c r="G308" i="1"/>
  <c r="D309" i="1"/>
  <c r="F309" i="1" s="1"/>
  <c r="I309" i="1" s="1"/>
  <c r="E309" i="1"/>
  <c r="G309" i="1"/>
  <c r="D310" i="1"/>
  <c r="F310" i="1" s="1"/>
  <c r="I310" i="1" s="1"/>
  <c r="E310" i="1"/>
  <c r="G310" i="1"/>
  <c r="D311" i="1"/>
  <c r="F311" i="1" s="1"/>
  <c r="E311" i="1"/>
  <c r="G311" i="1"/>
  <c r="D312" i="1"/>
  <c r="F312" i="1" s="1"/>
  <c r="E312" i="1"/>
  <c r="G312" i="1"/>
  <c r="D315" i="1"/>
  <c r="F315" i="1" s="1"/>
  <c r="E315" i="1"/>
  <c r="G315" i="1"/>
  <c r="D316" i="1"/>
  <c r="F316" i="1" s="1"/>
  <c r="E316" i="1"/>
  <c r="G316" i="1"/>
  <c r="D317" i="1"/>
  <c r="F317" i="1" s="1"/>
  <c r="E317" i="1"/>
  <c r="G317" i="1"/>
  <c r="D318" i="1"/>
  <c r="F318" i="1" s="1"/>
  <c r="E318" i="1"/>
  <c r="G318" i="1"/>
  <c r="D319" i="1"/>
  <c r="F319" i="1" s="1"/>
  <c r="E319" i="1"/>
  <c r="G319" i="1"/>
  <c r="D320" i="1"/>
  <c r="F320" i="1" s="1"/>
  <c r="E320" i="1"/>
  <c r="G320" i="1"/>
  <c r="D321" i="1"/>
  <c r="F321" i="1" s="1"/>
  <c r="E321" i="1"/>
  <c r="G321" i="1"/>
  <c r="D322" i="1"/>
  <c r="F322" i="1" s="1"/>
  <c r="E322" i="1"/>
  <c r="G322" i="1"/>
  <c r="D323" i="1"/>
  <c r="F323" i="1" s="1"/>
  <c r="E323" i="1"/>
  <c r="G323" i="1"/>
  <c r="D324" i="1"/>
  <c r="F324" i="1" s="1"/>
  <c r="E324" i="1"/>
  <c r="G324" i="1"/>
  <c r="D325" i="1"/>
  <c r="F325" i="1" s="1"/>
  <c r="E325" i="1"/>
  <c r="G325" i="1"/>
  <c r="D326" i="1"/>
  <c r="F326" i="1" s="1"/>
  <c r="E326" i="1"/>
  <c r="G326" i="1"/>
  <c r="J307" i="1" l="1"/>
  <c r="J303" i="1"/>
  <c r="J286" i="1"/>
  <c r="J140" i="1"/>
  <c r="J128" i="1"/>
  <c r="J139" i="1"/>
  <c r="J141" i="1"/>
  <c r="J129" i="1"/>
  <c r="J8" i="1"/>
  <c r="J309" i="1"/>
  <c r="J284" i="1"/>
  <c r="J211" i="1"/>
  <c r="J194" i="1"/>
  <c r="J174" i="1"/>
  <c r="J305" i="1"/>
  <c r="J308" i="1"/>
  <c r="J283" i="1"/>
  <c r="J193" i="1"/>
  <c r="J288" i="1"/>
  <c r="J182" i="1"/>
  <c r="J310" i="1"/>
  <c r="J306" i="1"/>
  <c r="J285" i="1"/>
  <c r="J195" i="1"/>
  <c r="J191" i="1"/>
  <c r="J179" i="1"/>
  <c r="J181" i="1"/>
  <c r="J163" i="1"/>
  <c r="J40" i="1"/>
  <c r="J47" i="1"/>
  <c r="J60" i="1"/>
  <c r="J56" i="1"/>
  <c r="J62" i="1"/>
  <c r="J57" i="1"/>
  <c r="J177" i="1"/>
  <c r="J173" i="1"/>
  <c r="J172" i="1"/>
  <c r="J164" i="1"/>
  <c r="J127" i="1"/>
  <c r="J118" i="1"/>
  <c r="J117" i="1"/>
  <c r="J64" i="1"/>
  <c r="J63" i="1"/>
  <c r="J281" i="1"/>
  <c r="J42" i="1"/>
  <c r="J246" i="1"/>
  <c r="J178" i="1"/>
  <c r="J166" i="1"/>
  <c r="J124" i="1"/>
  <c r="J279" i="1"/>
  <c r="J222" i="1"/>
  <c r="J66" i="1"/>
  <c r="J126" i="1"/>
  <c r="J123" i="1"/>
  <c r="J65" i="1"/>
  <c r="J59" i="1"/>
  <c r="J46" i="1"/>
  <c r="J176" i="1"/>
  <c r="J125" i="1"/>
  <c r="J264" i="1"/>
  <c r="J244" i="1"/>
  <c r="J224" i="1"/>
  <c r="J165" i="1"/>
  <c r="J162" i="1"/>
  <c r="J41" i="1"/>
  <c r="J183" i="1"/>
  <c r="J67" i="1"/>
  <c r="J265" i="1"/>
  <c r="J278" i="1"/>
  <c r="J52" i="1"/>
  <c r="J223" i="1"/>
  <c r="J280" i="1"/>
  <c r="J277" i="1"/>
  <c r="J122" i="1"/>
  <c r="J61" i="1"/>
  <c r="J276" i="1"/>
  <c r="J245" i="1"/>
  <c r="J44" i="1"/>
</calcChain>
</file>

<file path=xl/sharedStrings.xml><?xml version="1.0" encoding="utf-8"?>
<sst xmlns="http://schemas.openxmlformats.org/spreadsheetml/2006/main" count="660" uniqueCount="349">
  <si>
    <t>LARGO</t>
  </si>
  <si>
    <t>MC</t>
  </si>
  <si>
    <t>MC 6</t>
  </si>
  <si>
    <t>DUNHILL INTERNATIONAL</t>
  </si>
  <si>
    <t>VOGUE LILAS</t>
  </si>
  <si>
    <t>PHILIP MORRIS
 ZAGREB d.o.o., Zagreb</t>
  </si>
  <si>
    <t>WEST SILVER</t>
  </si>
  <si>
    <t>WEST RED</t>
  </si>
  <si>
    <t>IMPERIAL TOBACCO
 ZAGREB d.o.o., Zagreb</t>
  </si>
  <si>
    <t>DAVIDOFF CLASSIC</t>
  </si>
  <si>
    <t>TDR d.o.o.,
 Rovinj</t>
  </si>
  <si>
    <t>LEGENDA PROMET
 d.o.o, Zagreb</t>
  </si>
  <si>
    <t>Broj cigareta u 
paketiću kom</t>
  </si>
  <si>
    <t>MPC
 po 
paketiću kn</t>
  </si>
  <si>
    <t>MPC za 1000
komada cigareta
 kn</t>
  </si>
  <si>
    <t>VIRGINA SLIMS WHITE</t>
  </si>
  <si>
    <t>KENT WHITE INFINA</t>
  </si>
  <si>
    <t>MARLBORO GOLD</t>
  </si>
  <si>
    <t>MARLBORO GOLD 100 `s</t>
  </si>
  <si>
    <t>MARLBORO SILVER</t>
  </si>
  <si>
    <t xml:space="preserve">MARLBORO </t>
  </si>
  <si>
    <t>PHILIP MORRIS SUPREME</t>
  </si>
  <si>
    <t>PHILIP MORRIS BLUE</t>
  </si>
  <si>
    <t>MC 5 100` S</t>
  </si>
  <si>
    <t>AVANGARD NO. 4</t>
  </si>
  <si>
    <t>AVANGARD NO. 7</t>
  </si>
  <si>
    <t>AVANGARD NO. 9</t>
  </si>
  <si>
    <t xml:space="preserve">DAVIDOFF GOLD </t>
  </si>
  <si>
    <t>KENT BLUE FUTURA</t>
  </si>
  <si>
    <t>KENT  SILVER NEO</t>
  </si>
  <si>
    <t>VIRGINIA SLIMS BLACK</t>
  </si>
  <si>
    <t>PARTNER SPECIAL RED</t>
  </si>
  <si>
    <t>PARTNER SPECIAL BLUE</t>
  </si>
  <si>
    <t>MURATTI AMASSADOR BLUE</t>
  </si>
  <si>
    <t>PARAMOUNT GOLD</t>
  </si>
  <si>
    <t>PARAMOUNT RED</t>
  </si>
  <si>
    <t>BENSTON WHITE</t>
  </si>
  <si>
    <t>BENSTON BLUE</t>
  </si>
  <si>
    <t xml:space="preserve">WALTER WOLF SILVER </t>
  </si>
  <si>
    <t>L&amp;M BLUE LABEL</t>
  </si>
  <si>
    <t>L&amp;M RED LABEL</t>
  </si>
  <si>
    <t>YORK GOLD</t>
  </si>
  <si>
    <t>MARLBORO GOLD ORIGINAL</t>
  </si>
  <si>
    <r>
      <t>MARLBORO GOLD ORIGINAL 
100</t>
    </r>
    <r>
      <rPr>
        <sz val="8"/>
        <rFont val="Arial"/>
        <family val="2"/>
        <charset val="238"/>
      </rPr>
      <t>'</t>
    </r>
    <r>
      <rPr>
        <sz val="8"/>
        <rFont val="Arial"/>
        <family val="2"/>
        <charset val="238"/>
      </rPr>
      <t>S</t>
    </r>
  </si>
  <si>
    <t>Trošarinski obveznik</t>
  </si>
  <si>
    <t xml:space="preserve">Specifična 
trošarina
po paketiću kn </t>
  </si>
  <si>
    <t>VOGUE BLEUE</t>
  </si>
  <si>
    <t>Marka
cigareta</t>
  </si>
  <si>
    <t>LIDL HRVATSKA d.o.o.k.d.</t>
  </si>
  <si>
    <t>GOLDFIELD FULL FLAVOUR</t>
  </si>
  <si>
    <t>GOLDFIELD FINE FLAVOUR</t>
  </si>
  <si>
    <t>PHILIP MORRIS BLUE 100 SSL</t>
  </si>
  <si>
    <t>PHILIP MORRIS RED 100 SSL</t>
  </si>
  <si>
    <t>CAMEL BLUE</t>
  </si>
  <si>
    <t>WINSTON CLASSIC</t>
  </si>
  <si>
    <t>LD RED</t>
  </si>
  <si>
    <t>LD BLUE</t>
  </si>
  <si>
    <t>WINSTON BLUE</t>
  </si>
  <si>
    <t>JT INTERNATIONAL Zagreb d.o.o.</t>
  </si>
  <si>
    <t>RONHILL SLIMS VELVET</t>
  </si>
  <si>
    <t>BENSTON SILVER</t>
  </si>
  <si>
    <t>RONHILL SPLASH BLUE</t>
  </si>
  <si>
    <t>RONHILL SPLASH WHITE</t>
  </si>
  <si>
    <t>SOBRANIE WHITE RUSSIAN</t>
  </si>
  <si>
    <t>SOBRANIE BLACK RUSSIAN</t>
  </si>
  <si>
    <t xml:space="preserve">TABELARNI PRIKAZ PROPORCIONALNE I SPECIFIČNE TROŠARINE NA CIGARETE </t>
  </si>
  <si>
    <t>PARTNER SPECIAL BLUE 100`S</t>
  </si>
  <si>
    <t>PARTNER SPECIAL RED 100`S</t>
  </si>
  <si>
    <t>YORK 100`S</t>
  </si>
  <si>
    <t>YORK GOLD 100`S</t>
  </si>
  <si>
    <t>MC 4 SLIMS</t>
  </si>
  <si>
    <t>MC 6 SLIMS</t>
  </si>
  <si>
    <t xml:space="preserve">WINSTON SILVER </t>
  </si>
  <si>
    <t>MC 9 100` S</t>
  </si>
  <si>
    <t>LARGO 25 BLUE</t>
  </si>
  <si>
    <t>LARGO 25 RED</t>
  </si>
  <si>
    <t>LEADER BLUE</t>
  </si>
  <si>
    <t>LEADER RED</t>
  </si>
  <si>
    <t>LEADER CIEL</t>
  </si>
  <si>
    <t>MARLBORO CORE FLAVOR</t>
  </si>
  <si>
    <t>MARLBORO GOLD TOUCH</t>
  </si>
  <si>
    <t xml:space="preserve">MC 4 </t>
  </si>
  <si>
    <t>PALL MALL AMBER</t>
  </si>
  <si>
    <t>PALL MALL RED</t>
  </si>
  <si>
    <t>PALL MALL BLUE</t>
  </si>
  <si>
    <t>BENSTON WHITE 100`S</t>
  </si>
  <si>
    <t>BENSTON BLUE 100`S</t>
  </si>
  <si>
    <t>CAMEL BLACK</t>
  </si>
  <si>
    <t>CAMEL WHITE</t>
  </si>
  <si>
    <t>YORK SILVER</t>
  </si>
  <si>
    <t>RONHILL UNLIMITED BLUE</t>
  </si>
  <si>
    <t>RONHILL UNLIMITED WHITE</t>
  </si>
  <si>
    <t>RONHILL SLIMS AZURE</t>
  </si>
  <si>
    <t>MC 9</t>
  </si>
  <si>
    <t>BENSTON SLIMS LILA</t>
  </si>
  <si>
    <t>BENSTON SLIMS BLUE</t>
  </si>
  <si>
    <t>MARLBORO GOLD ACCENT</t>
  </si>
  <si>
    <t>KARELIA BLUE</t>
  </si>
  <si>
    <t>KARELIA KING SIZE</t>
  </si>
  <si>
    <t>TEMPLETON FINE FLAVOUR</t>
  </si>
  <si>
    <t>TEMPLETON FULL FLAVOUR</t>
  </si>
  <si>
    <t>PALL MALL RED 100`S</t>
  </si>
  <si>
    <t>PALL MALL BLUE 100`S</t>
  </si>
  <si>
    <t>MARLBORO BEYOND</t>
  </si>
  <si>
    <t>MARLBORO GOLD BEYOND</t>
  </si>
  <si>
    <t xml:space="preserve">PHILIP MORRIS RED </t>
  </si>
  <si>
    <t>WINSTON XSTYLE BLUE</t>
  </si>
  <si>
    <t>WINSTON XSTYLE SILVER</t>
  </si>
  <si>
    <t>CAMEL SILVER</t>
  </si>
  <si>
    <t>WINSTON CLASSIC CHROMO</t>
  </si>
  <si>
    <t>WINSTON BLUE CHROMO</t>
  </si>
  <si>
    <t>ESSE BLUE</t>
  </si>
  <si>
    <t>ESSE CLASSIC</t>
  </si>
  <si>
    <t>WEST WHITE</t>
  </si>
  <si>
    <t>ROTHMANS BLUE</t>
  </si>
  <si>
    <t>ROTHMANS SILVER</t>
  </si>
  <si>
    <t>STYLE SLIMS ROSE</t>
  </si>
  <si>
    <t>STYLE SLIMS BLUE</t>
  </si>
  <si>
    <t>DAVIDOFF ID IVORY</t>
  </si>
  <si>
    <t>DAVIDOFF ID BLUE</t>
  </si>
  <si>
    <t>DAVIDOFF ID ORANGE</t>
  </si>
  <si>
    <t>CIMA CLASSIC</t>
  </si>
  <si>
    <t>BOHEM CIGAR No. 6</t>
  </si>
  <si>
    <t>LUCKY STRIKE CLICK &amp; ROLL</t>
  </si>
  <si>
    <t>WEST RED 100`S</t>
  </si>
  <si>
    <t>WEST SILVER 100`S</t>
  </si>
  <si>
    <t>PARAMOUNT GOLD 100`S</t>
  </si>
  <si>
    <t>PARMOUNT RED 100`S</t>
  </si>
  <si>
    <t>LD RED 100`S</t>
  </si>
  <si>
    <t>LD BLUE 100`S</t>
  </si>
  <si>
    <t>FILTER 160 (meko pakiranje)</t>
  </si>
  <si>
    <t>BENSTON (meko pakiranje)</t>
  </si>
  <si>
    <t>KOLUMBO (meko pakiranje)</t>
  </si>
  <si>
    <t xml:space="preserve">YORK </t>
  </si>
  <si>
    <t>YORK (meko pakiranje)</t>
  </si>
  <si>
    <t>LARGO RED</t>
  </si>
  <si>
    <t>WALTER WOLF (meki)</t>
  </si>
  <si>
    <t>PALL MALL SUPERSLIM BLUE</t>
  </si>
  <si>
    <t>PALL MALL SUPERSLIM AMBER</t>
  </si>
  <si>
    <t>ROTHMANS SILVER 100`S</t>
  </si>
  <si>
    <t>ROTHMANS BLUE 100`S</t>
  </si>
  <si>
    <t>FORTUNA</t>
  </si>
  <si>
    <t>BOHEM CIGAR No. 3</t>
  </si>
  <si>
    <t>FILTER 57 SNOW</t>
  </si>
  <si>
    <t>FILTER 57 INDIGO</t>
  </si>
  <si>
    <t>FILTER 57 REGULAR</t>
  </si>
  <si>
    <t>DAVIDOFF MAGNUM GOLD</t>
  </si>
  <si>
    <t>DAVIDOFF MAGNUM CLASSIC</t>
  </si>
  <si>
    <t>YORK (24 KOM)</t>
  </si>
  <si>
    <t>RONHILL HERITAGE</t>
  </si>
  <si>
    <t>PALL MALL CLICK ON</t>
  </si>
  <si>
    <t>YORK NEO RED</t>
  </si>
  <si>
    <t>YORK NEO BLUE</t>
  </si>
  <si>
    <t xml:space="preserve">RONHILL SHELL WHITE </t>
  </si>
  <si>
    <t>RONHILL MEDITERRANEAN RICH</t>
  </si>
  <si>
    <t>RONHILL SHELL WHITE 100` S</t>
  </si>
  <si>
    <t>RONHILL  ADRIATIC BLUE</t>
  </si>
  <si>
    <t>WALTER WOLF PURE FLAVOUR NO 10</t>
  </si>
  <si>
    <t xml:space="preserve">FILTER 160 WHITE </t>
  </si>
  <si>
    <t>FILTER 160  GOLD</t>
  </si>
  <si>
    <t>FILTER 160  GOLD 100`S</t>
  </si>
  <si>
    <t>FILTER 160 WHITE  100`S</t>
  </si>
  <si>
    <t>WALTER WOLF PURE FLAVOUR NO 6</t>
  </si>
  <si>
    <t>RONHILL STONE WHITE 100 `S</t>
  </si>
  <si>
    <t xml:space="preserve">RONHILL STONE WHITE </t>
  </si>
  <si>
    <t>RONHILL  AQUAMARINE ULTIMA</t>
  </si>
  <si>
    <t>Ukupno proporcionalna
 i specifična 
trošarina za 1000 komada
kn</t>
  </si>
  <si>
    <t>Ukupno proporcionalna
 i specifična 
trošarina po paketiću
kn</t>
  </si>
  <si>
    <t xml:space="preserve"> PREMA  MARKAMA CIGARETA, MALOPRODAJNIM CIJENAMA I TROŠARINSKIM OBVEZNICIMA </t>
  </si>
  <si>
    <t>Sukladno navedenom minimalne trošarine po paketićima iskazane su u tabelarnom prikazu.</t>
  </si>
  <si>
    <t>AVANGARD NO. 8</t>
  </si>
  <si>
    <t>MURATTI AMBASSADOR RED</t>
  </si>
  <si>
    <t>WINSTON COOL XSPRESSION</t>
  </si>
  <si>
    <t>ROTHMANS SKY BLUE</t>
  </si>
  <si>
    <t>LD SILVER</t>
  </si>
  <si>
    <t>CAMEL FILTERS (Metal Pack)</t>
  </si>
  <si>
    <t>CAMEL BLUE(Metal Pack)</t>
  </si>
  <si>
    <t>LD VIOLET SUPER SLIMS
 (PURSE BOX)</t>
  </si>
  <si>
    <t>LD PINK SUPER SLIMS
 (PURSE BOX)</t>
  </si>
  <si>
    <t>YORK GOLD (24 kom)</t>
  </si>
  <si>
    <t>WINSTON BLUE (Metal Pack)</t>
  </si>
  <si>
    <t>FILTER 57 INDIGO 100'S</t>
  </si>
  <si>
    <t>FILTER 57 REGULAR 100'S</t>
  </si>
  <si>
    <t>RONHILL BLACK WAVE</t>
  </si>
  <si>
    <t>RONHILL GOLD WAVE</t>
  </si>
  <si>
    <t>CHESTERFIELD BLUE</t>
  </si>
  <si>
    <t>CHESTERFIELD BLUE 100`s</t>
  </si>
  <si>
    <t>CHESTERFIELD SILVER</t>
  </si>
  <si>
    <t>PALL MALL SILVER</t>
  </si>
  <si>
    <t>PALL MALL SILVER 100`S</t>
  </si>
  <si>
    <t>LUCKY STRIKE BLUE
 (stari naziv marke cigareta LUCKY STRIKE ORIGINAL SILVER)</t>
  </si>
  <si>
    <t>FILTER 160  GOLD (24 kom)</t>
  </si>
  <si>
    <t>WEST RED GT</t>
  </si>
  <si>
    <t>WEST SILVER GT</t>
  </si>
  <si>
    <t>TONINO LAMBORGHINI L6</t>
  </si>
  <si>
    <t>TONINO LAMBORGHINI L8</t>
  </si>
  <si>
    <r>
      <t xml:space="preserve">WALTER WOLF FLAVOUR 100'S
 </t>
    </r>
    <r>
      <rPr>
        <sz val="7"/>
        <rFont val="Arial"/>
        <family val="2"/>
        <charset val="238"/>
      </rPr>
      <t>(stari naziv WALTER WOLF GOLD 100 `S)</t>
    </r>
  </si>
  <si>
    <r>
      <t xml:space="preserve">WALTER WOLF WHITE ICON
 </t>
    </r>
    <r>
      <rPr>
        <sz val="7"/>
        <rFont val="Arial"/>
        <family val="2"/>
        <charset val="238"/>
      </rPr>
      <t xml:space="preserve">( stari naziv WALTER WOLF WHITE) </t>
    </r>
  </si>
  <si>
    <r>
      <t xml:space="preserve">WALTER WOLF WHITE ICON 100`S 
</t>
    </r>
    <r>
      <rPr>
        <sz val="7"/>
        <rFont val="Arial"/>
        <family val="2"/>
        <charset val="238"/>
      </rPr>
      <t>(stari naziv WALTER WOLF WHITE 100`S)</t>
    </r>
  </si>
  <si>
    <t>WALTER WOLF WHITE 
(metalno pakiranje)</t>
  </si>
  <si>
    <t>WALTER WOLF BLACK 
(metalno pakiranje)</t>
  </si>
  <si>
    <t>GEORG KARELIAS&amp;SONS EXCELLENCE</t>
  </si>
  <si>
    <t>RONHILL HERITAGE NO.8</t>
  </si>
  <si>
    <t>RONHILL HERITAGE NO.6</t>
  </si>
  <si>
    <t>CAMEL FILTERS OYSTER</t>
  </si>
  <si>
    <t>CAMEL BLUE OYSTER</t>
  </si>
  <si>
    <t xml:space="preserve">BLACK DEVIL PINK </t>
  </si>
  <si>
    <t>WINSTON BLUE 100'S</t>
  </si>
  <si>
    <t>WINSTON CLASSIC 100'S</t>
  </si>
  <si>
    <t>WINSTON 100`S RED</t>
  </si>
  <si>
    <t>WINSTON 100`S BLUE</t>
  </si>
  <si>
    <t>MURATTI AMBASSADOR RED 100'S</t>
  </si>
  <si>
    <t>MURATTI AMBASSADOR BLUE 100'S</t>
  </si>
  <si>
    <t>WALTER WOLF BLACK ICON</t>
  </si>
  <si>
    <t>YORK NEO BLUE 100' S</t>
  </si>
  <si>
    <t>DAVIDOFF MAGENTA SSL</t>
  </si>
  <si>
    <t>CHESTERFIELD SILVER 100`s</t>
  </si>
  <si>
    <t>DUNHILL FINE CUT BLONDE</t>
  </si>
  <si>
    <t>DUNHILL FINE CUT BLUE</t>
  </si>
  <si>
    <t>MARLBORO TOUCH 
( stari naziv MARLBORO TOUCH 6)</t>
  </si>
  <si>
    <t>MARLBORO FINE TOUCH 
(stari naziv MARLBORO TOUCH 4)</t>
  </si>
  <si>
    <t>LUCKY STRIKE DOUBLE CAPSULE WILD</t>
  </si>
  <si>
    <t>ROTHMANS KING SIZE FULL BLUE</t>
  </si>
  <si>
    <t>ROTHMANS KING SIZE BLUE</t>
  </si>
  <si>
    <t>ROTHMANS KING SIZE SILVER</t>
  </si>
  <si>
    <t>ROTHMANS 100'S FULL BLUE</t>
  </si>
  <si>
    <t>ROTHMANS 100'S BLUE</t>
  </si>
  <si>
    <t>ROTHMANS SOFT CUP FULL BLUE</t>
  </si>
  <si>
    <t>EVA SLIMS ONE</t>
  </si>
  <si>
    <t>EVA SLIMS YELLOW</t>
  </si>
  <si>
    <t>EVA SLIMS BLUE</t>
  </si>
  <si>
    <t>PUEBLO CLASSIC</t>
  </si>
  <si>
    <t>PUEBLO BLUE</t>
  </si>
  <si>
    <t>POGON KOOLTURA D.O.O.</t>
  </si>
  <si>
    <t>MARLBORO ADVANCE BLUE</t>
  </si>
  <si>
    <t>MARLBORO ADVANCE FINE</t>
  </si>
  <si>
    <t>MARLBORO FUSE BEYOND</t>
  </si>
  <si>
    <t>WALTER WOLF PREMIUM GOLD 100 S</t>
  </si>
  <si>
    <t>WALTER WOLF PREMIUM SILVER 100 S</t>
  </si>
  <si>
    <t>WALTER WOLF WHITE ICON DEMI</t>
  </si>
  <si>
    <t>MARLBORO LINE BLUE 100 SSL</t>
  </si>
  <si>
    <t>MARLBORO LINE GOLD 100 SSL</t>
  </si>
  <si>
    <t xml:space="preserve">POGON KOOLTURA d.o.o., Zagreb </t>
  </si>
  <si>
    <t xml:space="preserve">SOBRANIE BLACK </t>
  </si>
  <si>
    <t>SOBRANIE GOLD</t>
  </si>
  <si>
    <t>MARLBORO RED TOUCH 
(stari naziv MARLBORO RED CODE)</t>
  </si>
  <si>
    <t>MARLBORO FILTER PLUS 
(stari naziv MARLBORO FLAVOR PLUS)</t>
  </si>
  <si>
    <t>KARELIA M 
(stari naziv KARELIA SLIMS MENTHOL)</t>
  </si>
  <si>
    <t xml:space="preserve">GEORGE KARELIAS AND SONS REFINED VIRGINIA (stari naziv GEORGE KARELIAS&amp;SONS VIRGINIA FILTERS) </t>
  </si>
  <si>
    <t>KARELIA I 
(stari naziv KARELIA SLIMS CREME COLOR)</t>
  </si>
  <si>
    <t>KARELIA L (BLUE)
(stari naziv KARELIA SLIMS BLUE)</t>
  </si>
  <si>
    <t>GEORGE KARELIAS AND SONS SELECTED VIRGINIA 
(stari naziv GEORGE KARELIAS AND
SONS  SMOOTHER TASTE VIRGINIA)</t>
  </si>
  <si>
    <t>OME (YELLOW) 
(stari naziv KARELIA SUPERSLIMS OME YELLOW)</t>
  </si>
  <si>
    <t>OME 
(stari naziv KARELIA SUPERSLIMS OME)</t>
  </si>
  <si>
    <t>KARELIA S 
(stari naziv KARELIA SLIMS)</t>
  </si>
  <si>
    <t>ROTHMANS D-SERIES SILVER 
(stari naziv ROTHMANS DEMI SLIM SILVER)</t>
  </si>
  <si>
    <t>ROTHMANS D-SERIES BLUE 
(stari naziv ROTHMANS DEMI SLIM BLUE)</t>
  </si>
  <si>
    <t>ROTHMANS S-SERIES BLUE 
(stari naziv ROTHMANS SLIM BLUE)</t>
  </si>
  <si>
    <t>ROTHMANS S-SERIES SILVER 
(stari naziv ROTHMANS SLIM SILVER)</t>
  </si>
  <si>
    <r>
      <t xml:space="preserve">WALTER WOLF ORIGINAL BLEND
</t>
    </r>
    <r>
      <rPr>
        <sz val="7"/>
        <rFont val="Arial"/>
        <family val="2"/>
        <charset val="238"/>
      </rPr>
      <t xml:space="preserve"> ( stari naziv WALTER WOLF FLAVOUR)</t>
    </r>
  </si>
  <si>
    <t>BLACK DEVIL BLACK</t>
  </si>
  <si>
    <t>CHESTERFIELD RED (21 KOM) - 
LIMITED EDITION</t>
  </si>
  <si>
    <t>CHESTERFIELD BLUE (21 KOM) - 
LIMITED EDITION</t>
  </si>
  <si>
    <t>CHESTERFIELD SILVER (21 KOM) - 
LIMITED EDITION</t>
  </si>
  <si>
    <t>CHESTERFIELD RED 100`s (21 KOM) - 
LIMITED EDITION</t>
  </si>
  <si>
    <t>CHESTERFIELD BLUE 100`s (21 KOM) - 
LIMITED EDITION</t>
  </si>
  <si>
    <t>CHESTERFIELD SILVER 100`s (21 KOM) - 
LIMITED EDITION</t>
  </si>
  <si>
    <t>DUNHILL SILVER 
(stari naziv DUNHILL SLIMS SILVER)</t>
  </si>
  <si>
    <t>DUNHILL GOLD 
(stari naziv DUNHILL SLIMS GOLD)</t>
  </si>
  <si>
    <t>WINSTON BLUE SUPER LINE 
(stari naziv WINSTON BLUE SUPER SLIMS)</t>
  </si>
  <si>
    <t>WINSTON SILVER SUPER LINE 
(stari naziv WINSTON SILVER SUPER SLIMS)</t>
  </si>
  <si>
    <t>BLACK DEVIL YELLOW</t>
  </si>
  <si>
    <t>PALL MALL BALANCE SILVER</t>
  </si>
  <si>
    <r>
      <t xml:space="preserve">Proporcionalna
 trošarina
</t>
    </r>
    <r>
      <rPr>
        <b/>
        <sz val="8"/>
        <rFont val="Arial"/>
        <family val="2"/>
      </rPr>
      <t>34</t>
    </r>
    <r>
      <rPr>
        <sz val="8"/>
        <rFont val="Arial"/>
        <family val="2"/>
        <charset val="238"/>
      </rPr>
      <t xml:space="preserve"> % od MPC po
paketiću
 kn</t>
    </r>
  </si>
  <si>
    <r>
      <t xml:space="preserve">Proporcionalna
 trošarina
</t>
    </r>
    <r>
      <rPr>
        <b/>
        <sz val="8"/>
        <rFont val="Arial"/>
        <family val="2"/>
      </rPr>
      <t>34</t>
    </r>
    <r>
      <rPr>
        <sz val="8"/>
        <rFont val="Arial"/>
        <family val="2"/>
        <charset val="238"/>
      </rPr>
      <t xml:space="preserve"> % od MPC za 1000 komada 
cigareta
 kn</t>
    </r>
  </si>
  <si>
    <t>VELETABAK D.O.O.,Zagreb</t>
  </si>
  <si>
    <t>DAVIDOFF GOLD SL-LINE 
(stari naziv DAVIDOFF GOLD SLIMS)</t>
  </si>
  <si>
    <t>GAULOISES BLONDES BLUE (stari naziv GAULOISES BLONDES
 (Nikotin 0,9 mg, Katran 10 mg))</t>
  </si>
  <si>
    <t>GAULOISES BLONDES RED (stari naziv GAULOISES BLONDES 
(Nikotin 0,7 mg, Katran 8 mg))</t>
  </si>
  <si>
    <t>CAMEL BLUE 100 S</t>
  </si>
  <si>
    <t>DUNHILL SWITCH IVORY 
(stari naziv DUNHILL SWITCH SILVER)</t>
  </si>
  <si>
    <t>DUNHILL SWITCH AMBER 
(stari naziv DUNHILL SWITCH BLUE)</t>
  </si>
  <si>
    <t>DUNHILL MASTER BLEND BLUE 
(stari naziv DUNHILL MASTER BLEND)</t>
  </si>
  <si>
    <t>DUNHILL MASTER BLEND SILVER 
(stari naziv DUNHILL DISTINCT BLEND)</t>
  </si>
  <si>
    <t>DUNHILL MASTER BLEND WHITE 
(stari naziv DUNHILL BLONDE BLEND)</t>
  </si>
  <si>
    <t>DUNHILL ESSENCE GRAPHITE 
(stari naziv DUNHILL ESSENCE MASTER BLEND)</t>
  </si>
  <si>
    <t>DUNHILL ESSENCE PLATINUM 
(stari naziv DUNHILL ESSENCE BLONDE BLEND)</t>
  </si>
  <si>
    <t>SOBRANIE BLUE (REFINE)</t>
  </si>
  <si>
    <t>SOBRANIE WHITE (REFINE)</t>
  </si>
  <si>
    <t>LUCKY STRIKE FLOW FILTER  UPSIZED AQUA</t>
  </si>
  <si>
    <t>DUNHILL EVOQUE GREEN</t>
  </si>
  <si>
    <t>DUNHILL EVOQUE ROSE</t>
  </si>
  <si>
    <t>BENSON &amp; HEDGES RED</t>
  </si>
  <si>
    <t>BENSON &amp; HEDGES BLUE</t>
  </si>
  <si>
    <t>BENSON &amp; HEDGES YELLOW</t>
  </si>
  <si>
    <t>BENSON &amp; HEDGES RED 100s</t>
  </si>
  <si>
    <t>BENSON &amp; HEDGES BLUE 100s</t>
  </si>
  <si>
    <t>SOBRANIE COCKTAIL</t>
  </si>
  <si>
    <t>CAMEL YELLOW (stari naziv CAMEL FILTERS)</t>
  </si>
  <si>
    <t>CAMEL YELLOW 100 S 
(stari naziv CAMEL FILTERS 100 S)</t>
  </si>
  <si>
    <t>LD PINK SUPERLINE
(stari naziv LD PINK )</t>
  </si>
  <si>
    <t>LD VIOLET SUPERLINE
( stari naziv LD VIOLET)</t>
  </si>
  <si>
    <t>DAVIDOFF REACH BLUE</t>
  </si>
  <si>
    <t>DAVIDOFF REACH SILVER</t>
  </si>
  <si>
    <t>CAMEL COMPACT</t>
  </si>
  <si>
    <t>CAMEL COMPACT BLUE</t>
  </si>
  <si>
    <t>PALL MALL BALANCE DEEP BLUE</t>
  </si>
  <si>
    <t>PALL MALL BALANCE BLUE</t>
  </si>
  <si>
    <t>LUCKY STRIKE GOLD SUN</t>
  </si>
  <si>
    <t xml:space="preserve">CHESTERFIELD LINEA ROSE 100 SSL
(stari naziv CHESTERFIELD ROSE 100 SSL)
</t>
  </si>
  <si>
    <t xml:space="preserve">CHESTERFIELD LINEA BLUE 100 SSL
(stari naziv: CHESTERFIELD BLUE 100 SSL)
</t>
  </si>
  <si>
    <t>CHESTERFIELD ORIGINAL (ORANGE) 
(stari naziv CHESTERFIELD RED)</t>
  </si>
  <si>
    <t>CHESTERFIELD ORIGINAL (ORANGE) 100's (stari naziv CHESTERFIELD RED 100`s)</t>
  </si>
  <si>
    <t>CHESTERFIELD TUNED BLUE(stari naziv CHESTERFIELD CROWN BLUE)</t>
  </si>
  <si>
    <t>CHESTERFIELD TUNED AQUA (stari naziv CHESTERFIELD CROWN AQUA)</t>
  </si>
  <si>
    <t>LUCKY STRIKE ORIGINAL 
(stari naziv LUCKY STRIKE ORIGINAL RED)</t>
  </si>
  <si>
    <t>LUCKY STRIKE AUTHENTIC BLUE 
(stari naziv LUCKY STRIKE TEPIC BLUE)</t>
  </si>
  <si>
    <t>LUCKY STRIKE AMBER 
(stari naziv LUCKY STRIKE FLOW FILTER)</t>
  </si>
  <si>
    <t>LUCKY STRIKE AQUA 
(stari naziv LUCKY STRIKE FLOW FILTER AQUA)</t>
  </si>
  <si>
    <t>LUCKY STRIKE UPSIZED AMBER 
(stari naziv LUCKY STRIKE FLOW FILTER  UPSIZED)</t>
  </si>
  <si>
    <t xml:space="preserve">LUCKY STRIKE AUTHENTIC RED 
(LUCKY STRIKE TEPIC) </t>
  </si>
  <si>
    <t>PALL MALL S-LINE FLOW BLUE</t>
  </si>
  <si>
    <t>PALL MALL S-LINE FLOW VIOLET</t>
  </si>
  <si>
    <t>CHESTERFIELD TUNED BLUE XL</t>
  </si>
  <si>
    <t>CHESTERFIELD TUNED AQUA XL</t>
  </si>
  <si>
    <t>LUCKIES RESIZED RED</t>
  </si>
  <si>
    <t>LUCKIES RESIZED AMBER
(stari naziv LUCKY STRIKE FLOW FILTER RESIZED)</t>
  </si>
  <si>
    <t>LUCKIES RESIZED AQUA 
(LUCKY STRIKE FLOW FILTER RESIZED AQUA)</t>
  </si>
  <si>
    <r>
      <t xml:space="preserve">Specifična
 trošarina
za 1000 komada
cigareta      </t>
    </r>
    <r>
      <rPr>
        <b/>
        <sz val="8"/>
        <rFont val="Arial"/>
        <family val="2"/>
      </rPr>
      <t xml:space="preserve"> 400,00</t>
    </r>
    <r>
      <rPr>
        <sz val="8"/>
        <rFont val="Arial"/>
        <family val="2"/>
        <charset val="238"/>
      </rPr>
      <t xml:space="preserve"> kn/1000    kom
 kn</t>
    </r>
  </si>
  <si>
    <t>Prema Uredbi o visini trošarine na duhanske prerađevine i duhanske proizvode minimalna trošarina na cigarete iznosi  888,00 kn za 1000 komada cigareta odnosno 17,76 kn po paketiću za 20 kom cigareta, što odgovara MPC od 28,71 kn po paketiću.</t>
  </si>
  <si>
    <t>Minimalna trošarina po paketiću od 25 kom cigareta iznosi 22,20 kn</t>
  </si>
  <si>
    <t>Minimalna trošarina po paketiću od 24 kom cigareta iznosi 21,312 kn</t>
  </si>
  <si>
    <t>Minimalna trošarina po paketiću od 21 kom cigareta iznosi 18,648 kn</t>
  </si>
  <si>
    <t>WINSTON COMPACT</t>
  </si>
  <si>
    <t>WINSTON COMPACT SILVER</t>
  </si>
  <si>
    <t xml:space="preserve">PALL MALL EXTRA CUT BLACK 100’S </t>
  </si>
  <si>
    <t xml:space="preserve">PALL MALL EXTRA CUT BLUE 100’S </t>
  </si>
  <si>
    <t xml:space="preserve">PALL MALL EXTRA CUT SILVER 100’S </t>
  </si>
  <si>
    <t>DUNHILL ESSENCE BLUE</t>
  </si>
  <si>
    <t>DUNHILL ESSENCE BRONZE</t>
  </si>
  <si>
    <t>LUCKY STRIKE SUN KISSED</t>
  </si>
  <si>
    <t>LUCKY STRIKE SEA TOUCHED</t>
  </si>
  <si>
    <t>MARLBORO GOLD 23's</t>
  </si>
  <si>
    <t>MARLBORO RED 23's</t>
  </si>
  <si>
    <t>Minimalna trošarina po paketiću od 23 kom cigareta iznosi 20,424 kn</t>
  </si>
  <si>
    <t>MARK ADAMS NO.1 - ORIGINAL RED</t>
  </si>
  <si>
    <t>MARK ADAMS NO. 1 - HYBRID</t>
  </si>
  <si>
    <t>MARK ADAMS NO.1 - ORIGINAL GOLD</t>
  </si>
  <si>
    <t>NA DAN 04.11.2021.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</si>
</sst>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24" x14ac:knownFonts="1">
    <font>
      <sz val="10"/>
      <name val="Arial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</font>
    <font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0"/>
      <name val="Arial"/>
      <family val="2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name val="Arial"/>
      <family val="2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2" borderId="0" xfId="0" applyFill="1"/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9" fillId="2" borderId="0" xfId="0" applyFont="1" applyFill="1"/>
    <xf numFmtId="0" fontId="6" fillId="2" borderId="2" xfId="0" applyFont="1" applyFill="1" applyBorder="1" applyAlignment="1"/>
    <xf numFmtId="0" fontId="17" fillId="2" borderId="0" xfId="0" applyFont="1" applyFill="1"/>
    <xf numFmtId="4" fontId="14" fillId="3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17" fillId="3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1" fillId="3" borderId="0" xfId="0" applyFont="1" applyFill="1"/>
    <xf numFmtId="2" fontId="1" fillId="3" borderId="0" xfId="0" applyNumberFormat="1" applyFont="1" applyFill="1"/>
    <xf numFmtId="0" fontId="2" fillId="3" borderId="1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wrapText="1"/>
    </xf>
    <xf numFmtId="4" fontId="18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4" fontId="15" fillId="3" borderId="1" xfId="0" applyNumberFormat="1" applyFont="1" applyFill="1" applyBorder="1" applyAlignment="1">
      <alignment horizontal="center"/>
    </xf>
    <xf numFmtId="4" fontId="10" fillId="3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left"/>
    </xf>
    <xf numFmtId="0" fontId="8" fillId="2" borderId="0" xfId="0" applyFont="1" applyFill="1" applyBorder="1" applyAlignment="1">
      <alignment vertical="justify" wrapText="1"/>
    </xf>
    <xf numFmtId="0" fontId="17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2" fillId="3" borderId="1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165" fontId="19" fillId="3" borderId="0" xfId="0" applyNumberFormat="1" applyFont="1" applyFill="1"/>
    <xf numFmtId="0" fontId="19" fillId="3" borderId="0" xfId="0" applyFont="1" applyFill="1"/>
    <xf numFmtId="0" fontId="17" fillId="3" borderId="0" xfId="0" applyFont="1" applyFill="1" applyAlignment="1">
      <alignment horizontal="center"/>
    </xf>
    <xf numFmtId="165" fontId="1" fillId="3" borderId="0" xfId="0" applyNumberFormat="1" applyFont="1" applyFill="1"/>
    <xf numFmtId="0" fontId="2" fillId="3" borderId="0" xfId="0" applyFont="1" applyFill="1"/>
    <xf numFmtId="0" fontId="2" fillId="3" borderId="1" xfId="0" applyFont="1" applyFill="1" applyBorder="1"/>
    <xf numFmtId="0" fontId="2" fillId="3" borderId="1" xfId="0" applyFont="1" applyFill="1" applyBorder="1" applyAlignment="1">
      <alignment horizontal="justify" vertical="justify" wrapText="1"/>
    </xf>
    <xf numFmtId="164" fontId="1" fillId="3" borderId="0" xfId="0" applyNumberFormat="1" applyFont="1" applyFill="1"/>
    <xf numFmtId="14" fontId="1" fillId="3" borderId="0" xfId="0" applyNumberFormat="1" applyFont="1" applyFill="1"/>
    <xf numFmtId="0" fontId="12" fillId="3" borderId="0" xfId="0" applyFont="1" applyFill="1"/>
    <xf numFmtId="0" fontId="3" fillId="4" borderId="1" xfId="0" applyFont="1" applyFill="1" applyBorder="1" applyAlignment="1">
      <alignment horizontal="center"/>
    </xf>
    <xf numFmtId="4" fontId="14" fillId="4" borderId="1" xfId="0" applyNumberFormat="1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4" fontId="0" fillId="4" borderId="1" xfId="0" applyNumberFormat="1" applyFont="1" applyFill="1" applyBorder="1" applyAlignment="1">
      <alignment horizontal="center"/>
    </xf>
    <xf numFmtId="2" fontId="6" fillId="2" borderId="0" xfId="0" applyNumberFormat="1" applyFont="1" applyFill="1" applyAlignment="1">
      <alignment horizontal="center" wrapText="1"/>
    </xf>
    <xf numFmtId="0" fontId="6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vertical="justify" wrapText="1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0" xfId="0"/>
  </cellXfs>
  <cellStyles count="2">
    <cellStyle name="Normal 2" xfId="1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334"/>
  <sheetViews>
    <sheetView tabSelected="1" zoomScaleNormal="100" workbookViewId="0">
      <selection activeCell="N8" sqref="N8"/>
    </sheetView>
  </sheetViews>
  <sheetFormatPr defaultRowHeight="12.75" x14ac:dyDescent="0.2"/>
  <cols>
    <col min="1" max="1" width="33" style="1" customWidth="1"/>
    <col min="2" max="3" width="6.42578125" style="1" customWidth="1"/>
    <col min="4" max="4" width="8.28515625" style="1" customWidth="1"/>
    <col min="5" max="5" width="11" style="1" customWidth="1"/>
    <col min="6" max="6" width="11.28515625" style="1" customWidth="1"/>
    <col min="7" max="7" width="8.7109375" style="1" customWidth="1"/>
    <col min="8" max="8" width="10.7109375" style="1" customWidth="1"/>
    <col min="9" max="9" width="11" style="1" customWidth="1"/>
    <col min="10" max="10" width="11.42578125" style="1" customWidth="1"/>
    <col min="11" max="11" width="19" style="1" customWidth="1"/>
    <col min="12" max="12" width="9.140625" style="6"/>
    <col min="13" max="14" width="9.140625" style="12"/>
    <col min="15" max="17" width="9.140625" style="6"/>
    <col min="18" max="18" width="10.140625" style="6" bestFit="1" customWidth="1"/>
    <col min="19" max="86" width="9.140625" style="6"/>
    <col min="87" max="16384" width="9.140625" style="1"/>
  </cols>
  <sheetData>
    <row r="1" spans="1:86" s="31" customFormat="1" ht="30.75" customHeight="1" x14ac:dyDescent="0.25">
      <c r="A1" s="59" t="s">
        <v>65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30"/>
      <c r="M1" s="36"/>
      <c r="N1" s="36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</row>
    <row r="2" spans="1:86" ht="15.75" customHeight="1" x14ac:dyDescent="0.2">
      <c r="A2" s="60" t="s">
        <v>168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86" ht="17.25" customHeight="1" x14ac:dyDescent="0.2">
      <c r="A3" s="61" t="s">
        <v>348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86" ht="14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86" ht="107.25" customHeight="1" x14ac:dyDescent="0.2">
      <c r="A5" s="3" t="s">
        <v>47</v>
      </c>
      <c r="B5" s="3" t="s">
        <v>12</v>
      </c>
      <c r="C5" s="3" t="s">
        <v>13</v>
      </c>
      <c r="D5" s="3" t="s">
        <v>14</v>
      </c>
      <c r="E5" s="13" t="s">
        <v>273</v>
      </c>
      <c r="F5" s="13" t="s">
        <v>274</v>
      </c>
      <c r="G5" s="3" t="s">
        <v>45</v>
      </c>
      <c r="H5" s="13" t="s">
        <v>328</v>
      </c>
      <c r="I5" s="3" t="s">
        <v>166</v>
      </c>
      <c r="J5" s="3" t="s">
        <v>167</v>
      </c>
      <c r="K5" s="3" t="s">
        <v>44</v>
      </c>
      <c r="M5" s="35"/>
      <c r="N5" s="35"/>
    </row>
    <row r="6" spans="1:86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</row>
    <row r="7" spans="1:86" ht="22.5" x14ac:dyDescent="0.2">
      <c r="A7" s="10" t="s">
        <v>0</v>
      </c>
      <c r="B7" s="11">
        <v>25</v>
      </c>
      <c r="C7" s="7">
        <v>17</v>
      </c>
      <c r="D7" s="8">
        <f t="shared" ref="D7:D85" si="0">C7/B7*1000</f>
        <v>680</v>
      </c>
      <c r="E7" s="9">
        <f t="shared" ref="E7:E20" si="1">C7*34%</f>
        <v>5.78</v>
      </c>
      <c r="F7" s="8">
        <f>D7*34%</f>
        <v>231.20000000000002</v>
      </c>
      <c r="G7" s="8">
        <f>H7/1000*B7</f>
        <v>10</v>
      </c>
      <c r="H7" s="8">
        <v>400</v>
      </c>
      <c r="I7" s="8">
        <v>888</v>
      </c>
      <c r="J7" s="8">
        <f>I7/1000*25</f>
        <v>22.2</v>
      </c>
      <c r="K7" s="32" t="s">
        <v>10</v>
      </c>
      <c r="M7" s="34"/>
      <c r="N7" s="35"/>
    </row>
    <row r="8" spans="1:86" s="15" customFormat="1" ht="22.5" x14ac:dyDescent="0.2">
      <c r="A8" s="10" t="s">
        <v>130</v>
      </c>
      <c r="B8" s="11">
        <v>20</v>
      </c>
      <c r="C8" s="7">
        <v>30</v>
      </c>
      <c r="D8" s="8">
        <f t="shared" si="0"/>
        <v>1500</v>
      </c>
      <c r="E8" s="9">
        <f t="shared" si="1"/>
        <v>10.200000000000001</v>
      </c>
      <c r="F8" s="8">
        <f t="shared" ref="F8:F20" si="2">D8*34%</f>
        <v>510.00000000000006</v>
      </c>
      <c r="G8" s="8">
        <f>H8/1000*B8</f>
        <v>8</v>
      </c>
      <c r="H8" s="8">
        <v>400</v>
      </c>
      <c r="I8" s="8">
        <f>F8+H8</f>
        <v>910</v>
      </c>
      <c r="J8" s="8">
        <f>E8+G8</f>
        <v>18.200000000000003</v>
      </c>
      <c r="K8" s="32" t="s">
        <v>10</v>
      </c>
      <c r="L8" s="12"/>
      <c r="M8" s="35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</row>
    <row r="9" spans="1:86" s="15" customFormat="1" ht="34.5" customHeight="1" x14ac:dyDescent="0.2">
      <c r="A9" s="10" t="s">
        <v>131</v>
      </c>
      <c r="B9" s="11">
        <v>20</v>
      </c>
      <c r="C9" s="7">
        <v>20</v>
      </c>
      <c r="D9" s="8">
        <f t="shared" si="0"/>
        <v>1000</v>
      </c>
      <c r="E9" s="9">
        <f t="shared" si="1"/>
        <v>6.8000000000000007</v>
      </c>
      <c r="F9" s="8">
        <f t="shared" si="2"/>
        <v>340</v>
      </c>
      <c r="G9" s="8">
        <f t="shared" ref="G9:G13" si="3">H9/1000*B9</f>
        <v>8</v>
      </c>
      <c r="H9" s="8">
        <v>400</v>
      </c>
      <c r="I9" s="8">
        <v>888</v>
      </c>
      <c r="J9" s="8">
        <f>I9/1000*20</f>
        <v>17.760000000000002</v>
      </c>
      <c r="K9" s="32" t="s">
        <v>10</v>
      </c>
      <c r="L9" s="12"/>
      <c r="M9" s="34"/>
      <c r="N9" s="35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</row>
    <row r="10" spans="1:86" s="15" customFormat="1" ht="22.5" x14ac:dyDescent="0.2">
      <c r="A10" s="10" t="s">
        <v>134</v>
      </c>
      <c r="B10" s="11">
        <v>20</v>
      </c>
      <c r="C10" s="7">
        <v>21</v>
      </c>
      <c r="D10" s="8">
        <f t="shared" si="0"/>
        <v>1050</v>
      </c>
      <c r="E10" s="9">
        <f t="shared" si="1"/>
        <v>7.1400000000000006</v>
      </c>
      <c r="F10" s="8">
        <f t="shared" si="2"/>
        <v>357</v>
      </c>
      <c r="G10" s="8">
        <f t="shared" si="3"/>
        <v>8</v>
      </c>
      <c r="H10" s="8">
        <v>400</v>
      </c>
      <c r="I10" s="8">
        <v>888</v>
      </c>
      <c r="J10" s="8">
        <f>I10/1000*20</f>
        <v>17.760000000000002</v>
      </c>
      <c r="K10" s="32" t="s">
        <v>10</v>
      </c>
      <c r="L10" s="12"/>
      <c r="M10" s="34"/>
      <c r="N10" s="35"/>
      <c r="O10" s="35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</row>
    <row r="11" spans="1:86" s="15" customFormat="1" ht="22.5" x14ac:dyDescent="0.2">
      <c r="A11" s="10" t="s">
        <v>132</v>
      </c>
      <c r="B11" s="11">
        <v>20</v>
      </c>
      <c r="C11" s="7">
        <v>17</v>
      </c>
      <c r="D11" s="8">
        <f t="shared" si="0"/>
        <v>850</v>
      </c>
      <c r="E11" s="9">
        <f t="shared" si="1"/>
        <v>5.78</v>
      </c>
      <c r="F11" s="8">
        <f t="shared" si="2"/>
        <v>289</v>
      </c>
      <c r="G11" s="8">
        <f t="shared" si="3"/>
        <v>8</v>
      </c>
      <c r="H11" s="8">
        <v>400</v>
      </c>
      <c r="I11" s="8">
        <v>888</v>
      </c>
      <c r="J11" s="8">
        <f>I11/1000*20</f>
        <v>17.760000000000002</v>
      </c>
      <c r="K11" s="32" t="s">
        <v>10</v>
      </c>
      <c r="L11" s="12"/>
      <c r="M11" s="34"/>
      <c r="N11" s="35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</row>
    <row r="12" spans="1:86" s="15" customFormat="1" ht="22.5" x14ac:dyDescent="0.2">
      <c r="A12" s="10" t="s">
        <v>74</v>
      </c>
      <c r="B12" s="11">
        <v>25</v>
      </c>
      <c r="C12" s="7">
        <v>18</v>
      </c>
      <c r="D12" s="8">
        <f t="shared" si="0"/>
        <v>720</v>
      </c>
      <c r="E12" s="9">
        <f t="shared" si="1"/>
        <v>6.12</v>
      </c>
      <c r="F12" s="8">
        <f t="shared" si="2"/>
        <v>244.8</v>
      </c>
      <c r="G12" s="8">
        <f t="shared" si="3"/>
        <v>10</v>
      </c>
      <c r="H12" s="8">
        <v>400</v>
      </c>
      <c r="I12" s="8">
        <v>888</v>
      </c>
      <c r="J12" s="8">
        <f>I12/1000*25</f>
        <v>22.2</v>
      </c>
      <c r="K12" s="32" t="s">
        <v>10</v>
      </c>
      <c r="L12" s="12"/>
      <c r="M12" s="34"/>
      <c r="N12" s="35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</row>
    <row r="13" spans="1:86" s="15" customFormat="1" ht="22.5" x14ac:dyDescent="0.2">
      <c r="A13" s="10" t="s">
        <v>75</v>
      </c>
      <c r="B13" s="11">
        <v>25</v>
      </c>
      <c r="C13" s="7">
        <v>20</v>
      </c>
      <c r="D13" s="8">
        <f t="shared" si="0"/>
        <v>800</v>
      </c>
      <c r="E13" s="9">
        <f t="shared" si="1"/>
        <v>6.8000000000000007</v>
      </c>
      <c r="F13" s="8">
        <f t="shared" si="2"/>
        <v>272</v>
      </c>
      <c r="G13" s="8">
        <f t="shared" si="3"/>
        <v>10</v>
      </c>
      <c r="H13" s="8">
        <v>400</v>
      </c>
      <c r="I13" s="8">
        <v>888</v>
      </c>
      <c r="J13" s="8">
        <f>I13/1000*25</f>
        <v>22.2</v>
      </c>
      <c r="K13" s="32" t="s">
        <v>10</v>
      </c>
      <c r="L13" s="12"/>
      <c r="M13" s="34"/>
      <c r="N13" s="35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</row>
    <row r="14" spans="1:86" s="15" customFormat="1" ht="22.5" customHeight="1" x14ac:dyDescent="0.2">
      <c r="A14" s="10" t="s">
        <v>135</v>
      </c>
      <c r="B14" s="11">
        <v>24</v>
      </c>
      <c r="C14" s="7">
        <v>20</v>
      </c>
      <c r="D14" s="8">
        <f t="shared" si="0"/>
        <v>833.33333333333337</v>
      </c>
      <c r="E14" s="9">
        <f t="shared" si="1"/>
        <v>6.8000000000000007</v>
      </c>
      <c r="F14" s="8">
        <f t="shared" si="2"/>
        <v>283.33333333333337</v>
      </c>
      <c r="G14" s="8">
        <f>H14/1000*B14</f>
        <v>9.6000000000000014</v>
      </c>
      <c r="H14" s="8">
        <v>400</v>
      </c>
      <c r="I14" s="8">
        <v>888</v>
      </c>
      <c r="J14" s="14">
        <f>I14/1000*24</f>
        <v>21.312000000000001</v>
      </c>
      <c r="K14" s="32" t="s">
        <v>10</v>
      </c>
      <c r="L14" s="12"/>
      <c r="M14" s="34"/>
      <c r="N14" s="35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</row>
    <row r="15" spans="1:86" s="15" customFormat="1" ht="22.5" customHeight="1" x14ac:dyDescent="0.2">
      <c r="A15" s="18" t="s">
        <v>133</v>
      </c>
      <c r="B15" s="19">
        <v>20</v>
      </c>
      <c r="C15" s="7">
        <v>27</v>
      </c>
      <c r="D15" s="8">
        <f t="shared" si="0"/>
        <v>1350</v>
      </c>
      <c r="E15" s="9">
        <f t="shared" si="1"/>
        <v>9.1800000000000015</v>
      </c>
      <c r="F15" s="8">
        <f t="shared" si="2"/>
        <v>459.00000000000006</v>
      </c>
      <c r="G15" s="8">
        <f t="shared" ref="G15:G31" si="4">H15/1000*B15</f>
        <v>8</v>
      </c>
      <c r="H15" s="8">
        <v>400</v>
      </c>
      <c r="I15" s="8">
        <v>888</v>
      </c>
      <c r="J15" s="8">
        <f>I15/1000*20</f>
        <v>17.760000000000002</v>
      </c>
      <c r="K15" s="32" t="s">
        <v>10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</row>
    <row r="16" spans="1:86" s="15" customFormat="1" ht="22.5" customHeight="1" x14ac:dyDescent="0.2">
      <c r="A16" s="18" t="s">
        <v>148</v>
      </c>
      <c r="B16" s="19">
        <v>24</v>
      </c>
      <c r="C16" s="7">
        <v>33</v>
      </c>
      <c r="D16" s="8">
        <f t="shared" si="0"/>
        <v>1375</v>
      </c>
      <c r="E16" s="9">
        <f t="shared" si="1"/>
        <v>11.22</v>
      </c>
      <c r="F16" s="8">
        <f t="shared" si="2"/>
        <v>467.50000000000006</v>
      </c>
      <c r="G16" s="9">
        <f t="shared" si="4"/>
        <v>9.6000000000000014</v>
      </c>
      <c r="H16" s="8">
        <v>400</v>
      </c>
      <c r="I16" s="8">
        <v>888</v>
      </c>
      <c r="J16" s="14">
        <f>I16/1000*24</f>
        <v>21.312000000000001</v>
      </c>
      <c r="K16" s="32" t="s">
        <v>10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</row>
    <row r="17" spans="1:86" s="15" customFormat="1" ht="22.5" customHeight="1" x14ac:dyDescent="0.2">
      <c r="A17" s="18" t="s">
        <v>89</v>
      </c>
      <c r="B17" s="20">
        <v>20</v>
      </c>
      <c r="C17" s="7">
        <v>19</v>
      </c>
      <c r="D17" s="8">
        <f t="shared" si="0"/>
        <v>950</v>
      </c>
      <c r="E17" s="9">
        <f t="shared" si="1"/>
        <v>6.4600000000000009</v>
      </c>
      <c r="F17" s="8">
        <f t="shared" si="2"/>
        <v>323</v>
      </c>
      <c r="G17" s="9">
        <f t="shared" si="4"/>
        <v>8</v>
      </c>
      <c r="H17" s="8">
        <v>400</v>
      </c>
      <c r="I17" s="8">
        <v>888</v>
      </c>
      <c r="J17" s="8">
        <f>I17/1000*20</f>
        <v>17.760000000000002</v>
      </c>
      <c r="K17" s="32" t="s">
        <v>10</v>
      </c>
      <c r="L17" s="12"/>
      <c r="M17" s="34"/>
      <c r="N17" s="35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</row>
    <row r="18" spans="1:86" s="15" customFormat="1" ht="22.5" customHeight="1" x14ac:dyDescent="0.2">
      <c r="A18" s="18" t="s">
        <v>68</v>
      </c>
      <c r="B18" s="20">
        <v>20</v>
      </c>
      <c r="C18" s="7">
        <v>27</v>
      </c>
      <c r="D18" s="8">
        <f t="shared" si="0"/>
        <v>1350</v>
      </c>
      <c r="E18" s="9">
        <f t="shared" si="1"/>
        <v>9.1800000000000015</v>
      </c>
      <c r="F18" s="8">
        <f t="shared" si="2"/>
        <v>459.00000000000006</v>
      </c>
      <c r="G18" s="9">
        <f t="shared" si="4"/>
        <v>8</v>
      </c>
      <c r="H18" s="8">
        <v>400</v>
      </c>
      <c r="I18" s="8">
        <v>888</v>
      </c>
      <c r="J18" s="8">
        <f>I18/1000*20</f>
        <v>17.760000000000002</v>
      </c>
      <c r="K18" s="32" t="s">
        <v>10</v>
      </c>
      <c r="L18" s="12"/>
      <c r="M18" s="16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</row>
    <row r="19" spans="1:86" s="15" customFormat="1" ht="22.5" customHeight="1" x14ac:dyDescent="0.2">
      <c r="A19" s="18" t="s">
        <v>41</v>
      </c>
      <c r="B19" s="20">
        <v>20</v>
      </c>
      <c r="C19" s="7">
        <v>27</v>
      </c>
      <c r="D19" s="8">
        <f t="shared" si="0"/>
        <v>1350</v>
      </c>
      <c r="E19" s="9">
        <f t="shared" si="1"/>
        <v>9.1800000000000015</v>
      </c>
      <c r="F19" s="8">
        <f t="shared" si="2"/>
        <v>459.00000000000006</v>
      </c>
      <c r="G19" s="9">
        <f t="shared" si="4"/>
        <v>8</v>
      </c>
      <c r="H19" s="8">
        <v>400</v>
      </c>
      <c r="I19" s="8">
        <v>888</v>
      </c>
      <c r="J19" s="8">
        <f>I19/1000*20</f>
        <v>17.760000000000002</v>
      </c>
      <c r="K19" s="32" t="s">
        <v>10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</row>
    <row r="20" spans="1:86" s="15" customFormat="1" ht="22.5" customHeight="1" x14ac:dyDescent="0.2">
      <c r="A20" s="18" t="s">
        <v>179</v>
      </c>
      <c r="B20" s="20">
        <v>24</v>
      </c>
      <c r="C20" s="7">
        <v>33</v>
      </c>
      <c r="D20" s="8">
        <f t="shared" si="0"/>
        <v>1375</v>
      </c>
      <c r="E20" s="9">
        <f t="shared" si="1"/>
        <v>11.22</v>
      </c>
      <c r="F20" s="8">
        <f t="shared" si="2"/>
        <v>467.50000000000006</v>
      </c>
      <c r="G20" s="9">
        <f t="shared" si="4"/>
        <v>9.6000000000000014</v>
      </c>
      <c r="H20" s="8">
        <v>400</v>
      </c>
      <c r="I20" s="8">
        <v>888</v>
      </c>
      <c r="J20" s="14">
        <f>I20/1000*24</f>
        <v>21.312000000000001</v>
      </c>
      <c r="K20" s="32" t="s">
        <v>10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</row>
    <row r="21" spans="1:86" s="15" customFormat="1" ht="22.5" customHeight="1" x14ac:dyDescent="0.2">
      <c r="A21" s="18" t="s">
        <v>69</v>
      </c>
      <c r="B21" s="20">
        <v>20</v>
      </c>
      <c r="C21" s="7">
        <v>27</v>
      </c>
      <c r="D21" s="8">
        <f t="shared" si="0"/>
        <v>1350</v>
      </c>
      <c r="E21" s="9">
        <f t="shared" ref="E21:E42" si="5">C21*34%</f>
        <v>9.1800000000000015</v>
      </c>
      <c r="F21" s="8">
        <f t="shared" ref="F21:F42" si="6">D21*34%</f>
        <v>459.00000000000006</v>
      </c>
      <c r="G21" s="9">
        <f t="shared" si="4"/>
        <v>8</v>
      </c>
      <c r="H21" s="8">
        <v>400</v>
      </c>
      <c r="I21" s="8">
        <v>888</v>
      </c>
      <c r="J21" s="8">
        <f t="shared" ref="J21:J39" si="7">I21/1000*20</f>
        <v>17.760000000000002</v>
      </c>
      <c r="K21" s="32" t="s">
        <v>10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</row>
    <row r="22" spans="1:86" s="15" customFormat="1" ht="30.75" customHeight="1" x14ac:dyDescent="0.2">
      <c r="A22" s="18" t="s">
        <v>151</v>
      </c>
      <c r="B22" s="20">
        <v>20</v>
      </c>
      <c r="C22" s="7">
        <v>27</v>
      </c>
      <c r="D22" s="8">
        <f t="shared" si="0"/>
        <v>1350</v>
      </c>
      <c r="E22" s="9">
        <f t="shared" si="5"/>
        <v>9.1800000000000015</v>
      </c>
      <c r="F22" s="8">
        <f t="shared" si="6"/>
        <v>459.00000000000006</v>
      </c>
      <c r="G22" s="9">
        <f t="shared" si="4"/>
        <v>8</v>
      </c>
      <c r="H22" s="8">
        <v>400</v>
      </c>
      <c r="I22" s="8">
        <v>888</v>
      </c>
      <c r="J22" s="8">
        <f t="shared" si="7"/>
        <v>17.760000000000002</v>
      </c>
      <c r="K22" s="32" t="s">
        <v>10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</row>
    <row r="23" spans="1:86" s="15" customFormat="1" ht="30.75" customHeight="1" x14ac:dyDescent="0.2">
      <c r="A23" s="18" t="s">
        <v>152</v>
      </c>
      <c r="B23" s="20">
        <v>20</v>
      </c>
      <c r="C23" s="7">
        <v>27</v>
      </c>
      <c r="D23" s="8">
        <f t="shared" si="0"/>
        <v>1350</v>
      </c>
      <c r="E23" s="9">
        <f t="shared" si="5"/>
        <v>9.1800000000000015</v>
      </c>
      <c r="F23" s="8">
        <f t="shared" si="6"/>
        <v>459.00000000000006</v>
      </c>
      <c r="G23" s="8">
        <f t="shared" si="4"/>
        <v>8</v>
      </c>
      <c r="H23" s="8">
        <v>400</v>
      </c>
      <c r="I23" s="8">
        <v>888</v>
      </c>
      <c r="J23" s="8">
        <f t="shared" si="7"/>
        <v>17.760000000000002</v>
      </c>
      <c r="K23" s="32" t="s">
        <v>10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</row>
    <row r="24" spans="1:86" s="15" customFormat="1" ht="30.75" customHeight="1" x14ac:dyDescent="0.2">
      <c r="A24" s="18" t="s">
        <v>214</v>
      </c>
      <c r="B24" s="20">
        <v>20</v>
      </c>
      <c r="C24" s="7">
        <v>27</v>
      </c>
      <c r="D24" s="8">
        <f t="shared" si="0"/>
        <v>1350</v>
      </c>
      <c r="E24" s="9">
        <f t="shared" si="5"/>
        <v>9.1800000000000015</v>
      </c>
      <c r="F24" s="8">
        <f t="shared" si="6"/>
        <v>459.00000000000006</v>
      </c>
      <c r="G24" s="8">
        <f t="shared" si="4"/>
        <v>8</v>
      </c>
      <c r="H24" s="8">
        <v>400</v>
      </c>
      <c r="I24" s="8">
        <v>888</v>
      </c>
      <c r="J24" s="8">
        <f t="shared" si="7"/>
        <v>17.760000000000002</v>
      </c>
      <c r="K24" s="32" t="s">
        <v>10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</row>
    <row r="25" spans="1:86" s="15" customFormat="1" ht="31.5" customHeight="1" x14ac:dyDescent="0.2">
      <c r="A25" s="18" t="s">
        <v>36</v>
      </c>
      <c r="B25" s="20">
        <v>20</v>
      </c>
      <c r="C25" s="7">
        <v>20</v>
      </c>
      <c r="D25" s="8">
        <f t="shared" si="0"/>
        <v>1000</v>
      </c>
      <c r="E25" s="9">
        <f t="shared" si="5"/>
        <v>6.8000000000000007</v>
      </c>
      <c r="F25" s="8">
        <f t="shared" si="6"/>
        <v>340</v>
      </c>
      <c r="G25" s="8">
        <f t="shared" si="4"/>
        <v>8</v>
      </c>
      <c r="H25" s="8">
        <v>400</v>
      </c>
      <c r="I25" s="8">
        <v>888</v>
      </c>
      <c r="J25" s="8">
        <f t="shared" si="7"/>
        <v>17.760000000000002</v>
      </c>
      <c r="K25" s="32" t="s">
        <v>10</v>
      </c>
      <c r="L25" s="12"/>
      <c r="M25" s="34"/>
      <c r="N25" s="35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</row>
    <row r="26" spans="1:86" s="15" customFormat="1" ht="28.5" customHeight="1" x14ac:dyDescent="0.2">
      <c r="A26" s="18" t="s">
        <v>85</v>
      </c>
      <c r="B26" s="20">
        <v>20</v>
      </c>
      <c r="C26" s="7">
        <v>20</v>
      </c>
      <c r="D26" s="8">
        <f t="shared" si="0"/>
        <v>1000</v>
      </c>
      <c r="E26" s="9">
        <f t="shared" si="5"/>
        <v>6.8000000000000007</v>
      </c>
      <c r="F26" s="8">
        <f t="shared" si="6"/>
        <v>340</v>
      </c>
      <c r="G26" s="8">
        <f t="shared" si="4"/>
        <v>8</v>
      </c>
      <c r="H26" s="8">
        <v>400</v>
      </c>
      <c r="I26" s="8">
        <v>888</v>
      </c>
      <c r="J26" s="8">
        <f t="shared" si="7"/>
        <v>17.760000000000002</v>
      </c>
      <c r="K26" s="32" t="s">
        <v>10</v>
      </c>
      <c r="L26" s="12"/>
      <c r="M26" s="34"/>
      <c r="N26" s="35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</row>
    <row r="27" spans="1:86" s="15" customFormat="1" ht="28.5" customHeight="1" x14ac:dyDescent="0.2">
      <c r="A27" s="18" t="s">
        <v>37</v>
      </c>
      <c r="B27" s="20">
        <v>20</v>
      </c>
      <c r="C27" s="7">
        <v>20</v>
      </c>
      <c r="D27" s="8">
        <f t="shared" si="0"/>
        <v>1000</v>
      </c>
      <c r="E27" s="9">
        <f t="shared" si="5"/>
        <v>6.8000000000000007</v>
      </c>
      <c r="F27" s="8">
        <f t="shared" si="6"/>
        <v>340</v>
      </c>
      <c r="G27" s="8">
        <f t="shared" si="4"/>
        <v>8</v>
      </c>
      <c r="H27" s="8">
        <v>400</v>
      </c>
      <c r="I27" s="8">
        <v>888</v>
      </c>
      <c r="J27" s="8">
        <f t="shared" si="7"/>
        <v>17.760000000000002</v>
      </c>
      <c r="K27" s="32" t="s">
        <v>10</v>
      </c>
      <c r="L27" s="12"/>
      <c r="M27" s="34"/>
      <c r="N27" s="35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</row>
    <row r="28" spans="1:86" s="15" customFormat="1" ht="30.75" customHeight="1" x14ac:dyDescent="0.2">
      <c r="A28" s="18" t="s">
        <v>86</v>
      </c>
      <c r="B28" s="20">
        <v>20</v>
      </c>
      <c r="C28" s="7">
        <v>20</v>
      </c>
      <c r="D28" s="8">
        <f t="shared" si="0"/>
        <v>1000</v>
      </c>
      <c r="E28" s="9">
        <f t="shared" si="5"/>
        <v>6.8000000000000007</v>
      </c>
      <c r="F28" s="8">
        <f t="shared" si="6"/>
        <v>340</v>
      </c>
      <c r="G28" s="8">
        <f t="shared" si="4"/>
        <v>8</v>
      </c>
      <c r="H28" s="8">
        <v>400</v>
      </c>
      <c r="I28" s="8">
        <v>888</v>
      </c>
      <c r="J28" s="8">
        <f t="shared" si="7"/>
        <v>17.760000000000002</v>
      </c>
      <c r="K28" s="32" t="s">
        <v>10</v>
      </c>
      <c r="L28" s="12"/>
      <c r="M28" s="34"/>
      <c r="N28" s="35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</row>
    <row r="29" spans="1:86" s="15" customFormat="1" ht="31.5" customHeight="1" x14ac:dyDescent="0.2">
      <c r="A29" s="18" t="s">
        <v>60</v>
      </c>
      <c r="B29" s="20">
        <v>20</v>
      </c>
      <c r="C29" s="7">
        <v>20</v>
      </c>
      <c r="D29" s="8">
        <f t="shared" si="0"/>
        <v>1000</v>
      </c>
      <c r="E29" s="9">
        <f t="shared" si="5"/>
        <v>6.8000000000000007</v>
      </c>
      <c r="F29" s="8">
        <f t="shared" si="6"/>
        <v>340</v>
      </c>
      <c r="G29" s="8">
        <f t="shared" si="4"/>
        <v>8</v>
      </c>
      <c r="H29" s="8">
        <v>400</v>
      </c>
      <c r="I29" s="8">
        <v>888</v>
      </c>
      <c r="J29" s="8">
        <f t="shared" si="7"/>
        <v>17.760000000000002</v>
      </c>
      <c r="K29" s="32" t="s">
        <v>10</v>
      </c>
      <c r="L29" s="12"/>
      <c r="M29" s="34"/>
      <c r="N29" s="35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</row>
    <row r="30" spans="1:86" s="15" customFormat="1" ht="32.25" customHeight="1" x14ac:dyDescent="0.2">
      <c r="A30" s="18" t="s">
        <v>94</v>
      </c>
      <c r="B30" s="20">
        <v>20</v>
      </c>
      <c r="C30" s="7">
        <v>20</v>
      </c>
      <c r="D30" s="8">
        <f t="shared" si="0"/>
        <v>1000</v>
      </c>
      <c r="E30" s="9">
        <f t="shared" si="5"/>
        <v>6.8000000000000007</v>
      </c>
      <c r="F30" s="8">
        <f t="shared" si="6"/>
        <v>340</v>
      </c>
      <c r="G30" s="8">
        <f t="shared" si="4"/>
        <v>8</v>
      </c>
      <c r="H30" s="8">
        <v>400</v>
      </c>
      <c r="I30" s="8">
        <v>888</v>
      </c>
      <c r="J30" s="8">
        <f t="shared" si="7"/>
        <v>17.760000000000002</v>
      </c>
      <c r="K30" s="32" t="s">
        <v>10</v>
      </c>
      <c r="L30" s="12"/>
      <c r="M30" s="34"/>
      <c r="N30" s="35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</row>
    <row r="31" spans="1:86" s="15" customFormat="1" ht="33" customHeight="1" x14ac:dyDescent="0.2">
      <c r="A31" s="18" t="s">
        <v>95</v>
      </c>
      <c r="B31" s="20">
        <v>20</v>
      </c>
      <c r="C31" s="7">
        <v>20</v>
      </c>
      <c r="D31" s="8">
        <f t="shared" si="0"/>
        <v>1000</v>
      </c>
      <c r="E31" s="9">
        <f t="shared" si="5"/>
        <v>6.8000000000000007</v>
      </c>
      <c r="F31" s="8">
        <f t="shared" si="6"/>
        <v>340</v>
      </c>
      <c r="G31" s="8">
        <f t="shared" si="4"/>
        <v>8</v>
      </c>
      <c r="H31" s="8">
        <v>400</v>
      </c>
      <c r="I31" s="8">
        <v>888</v>
      </c>
      <c r="J31" s="8">
        <f t="shared" si="7"/>
        <v>17.760000000000002</v>
      </c>
      <c r="K31" s="32" t="s">
        <v>10</v>
      </c>
      <c r="L31" s="12"/>
      <c r="M31" s="34"/>
      <c r="N31" s="35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</row>
    <row r="32" spans="1:86" s="15" customFormat="1" ht="22.5" x14ac:dyDescent="0.2">
      <c r="A32" s="18" t="s">
        <v>1</v>
      </c>
      <c r="B32" s="20">
        <v>20</v>
      </c>
      <c r="C32" s="7">
        <v>17</v>
      </c>
      <c r="D32" s="8">
        <f t="shared" si="0"/>
        <v>850</v>
      </c>
      <c r="E32" s="9">
        <f t="shared" si="5"/>
        <v>5.78</v>
      </c>
      <c r="F32" s="8">
        <f t="shared" si="6"/>
        <v>289</v>
      </c>
      <c r="G32" s="8">
        <f t="shared" ref="G32:G49" si="8">H32/1000*B32</f>
        <v>8</v>
      </c>
      <c r="H32" s="8">
        <v>400</v>
      </c>
      <c r="I32" s="8">
        <v>888</v>
      </c>
      <c r="J32" s="8">
        <f t="shared" si="7"/>
        <v>17.760000000000002</v>
      </c>
      <c r="K32" s="32" t="s">
        <v>10</v>
      </c>
      <c r="L32" s="12"/>
      <c r="M32" s="34"/>
      <c r="N32" s="35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</row>
    <row r="33" spans="1:86" s="15" customFormat="1" ht="22.5" x14ac:dyDescent="0.2">
      <c r="A33" s="18" t="s">
        <v>81</v>
      </c>
      <c r="B33" s="20">
        <v>20</v>
      </c>
      <c r="C33" s="7">
        <v>21</v>
      </c>
      <c r="D33" s="8">
        <f t="shared" si="0"/>
        <v>1050</v>
      </c>
      <c r="E33" s="9">
        <f t="shared" si="5"/>
        <v>7.1400000000000006</v>
      </c>
      <c r="F33" s="8">
        <f t="shared" si="6"/>
        <v>357</v>
      </c>
      <c r="G33" s="8">
        <f t="shared" si="8"/>
        <v>8</v>
      </c>
      <c r="H33" s="8">
        <v>400</v>
      </c>
      <c r="I33" s="8">
        <v>888</v>
      </c>
      <c r="J33" s="8">
        <f t="shared" si="7"/>
        <v>17.760000000000002</v>
      </c>
      <c r="K33" s="32" t="s">
        <v>10</v>
      </c>
      <c r="L33" s="12"/>
      <c r="M33" s="34"/>
      <c r="N33" s="35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</row>
    <row r="34" spans="1:86" s="15" customFormat="1" ht="22.5" x14ac:dyDescent="0.2">
      <c r="A34" s="18" t="s">
        <v>2</v>
      </c>
      <c r="B34" s="20">
        <v>20</v>
      </c>
      <c r="C34" s="7">
        <v>22</v>
      </c>
      <c r="D34" s="8">
        <f t="shared" si="0"/>
        <v>1100</v>
      </c>
      <c r="E34" s="9">
        <f t="shared" si="5"/>
        <v>7.48</v>
      </c>
      <c r="F34" s="8">
        <f t="shared" si="6"/>
        <v>374</v>
      </c>
      <c r="G34" s="8">
        <f t="shared" si="8"/>
        <v>8</v>
      </c>
      <c r="H34" s="8">
        <v>400</v>
      </c>
      <c r="I34" s="8">
        <v>888</v>
      </c>
      <c r="J34" s="8">
        <f t="shared" si="7"/>
        <v>17.760000000000002</v>
      </c>
      <c r="K34" s="32" t="s">
        <v>10</v>
      </c>
      <c r="L34" s="12"/>
      <c r="M34" s="34"/>
      <c r="N34" s="35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</row>
    <row r="35" spans="1:86" s="15" customFormat="1" ht="22.5" x14ac:dyDescent="0.2">
      <c r="A35" s="18" t="s">
        <v>93</v>
      </c>
      <c r="B35" s="20">
        <v>20</v>
      </c>
      <c r="C35" s="7">
        <v>22</v>
      </c>
      <c r="D35" s="8">
        <f t="shared" si="0"/>
        <v>1100</v>
      </c>
      <c r="E35" s="9">
        <f t="shared" si="5"/>
        <v>7.48</v>
      </c>
      <c r="F35" s="8">
        <f t="shared" si="6"/>
        <v>374</v>
      </c>
      <c r="G35" s="8">
        <f t="shared" si="8"/>
        <v>8</v>
      </c>
      <c r="H35" s="8">
        <v>400</v>
      </c>
      <c r="I35" s="8">
        <v>888</v>
      </c>
      <c r="J35" s="8">
        <f t="shared" si="7"/>
        <v>17.760000000000002</v>
      </c>
      <c r="K35" s="32" t="s">
        <v>10</v>
      </c>
      <c r="L35" s="12"/>
      <c r="M35" s="34"/>
      <c r="N35" s="35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</row>
    <row r="36" spans="1:86" s="15" customFormat="1" ht="22.5" x14ac:dyDescent="0.2">
      <c r="A36" s="18" t="s">
        <v>23</v>
      </c>
      <c r="B36" s="20">
        <v>20</v>
      </c>
      <c r="C36" s="7">
        <v>22</v>
      </c>
      <c r="D36" s="8">
        <f t="shared" si="0"/>
        <v>1100</v>
      </c>
      <c r="E36" s="9">
        <f t="shared" si="5"/>
        <v>7.48</v>
      </c>
      <c r="F36" s="8">
        <f t="shared" si="6"/>
        <v>374</v>
      </c>
      <c r="G36" s="8">
        <f t="shared" si="8"/>
        <v>8</v>
      </c>
      <c r="H36" s="8">
        <v>400</v>
      </c>
      <c r="I36" s="8">
        <v>888</v>
      </c>
      <c r="J36" s="8">
        <f t="shared" si="7"/>
        <v>17.760000000000002</v>
      </c>
      <c r="K36" s="32" t="s">
        <v>10</v>
      </c>
      <c r="L36" s="12"/>
      <c r="M36" s="34"/>
      <c r="N36" s="35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</row>
    <row r="37" spans="1:86" s="15" customFormat="1" ht="22.5" x14ac:dyDescent="0.2">
      <c r="A37" s="18" t="s">
        <v>73</v>
      </c>
      <c r="B37" s="20">
        <v>20</v>
      </c>
      <c r="C37" s="7">
        <v>21</v>
      </c>
      <c r="D37" s="8">
        <f t="shared" si="0"/>
        <v>1050</v>
      </c>
      <c r="E37" s="9">
        <f t="shared" si="5"/>
        <v>7.1400000000000006</v>
      </c>
      <c r="F37" s="8">
        <f t="shared" si="6"/>
        <v>357</v>
      </c>
      <c r="G37" s="8">
        <f t="shared" si="8"/>
        <v>8</v>
      </c>
      <c r="H37" s="8">
        <v>400</v>
      </c>
      <c r="I37" s="8">
        <v>888</v>
      </c>
      <c r="J37" s="8">
        <f t="shared" si="7"/>
        <v>17.760000000000002</v>
      </c>
      <c r="K37" s="32" t="s">
        <v>10</v>
      </c>
      <c r="L37" s="12"/>
      <c r="M37" s="34"/>
      <c r="N37" s="35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</row>
    <row r="38" spans="1:86" s="15" customFormat="1" ht="22.5" x14ac:dyDescent="0.2">
      <c r="A38" s="18" t="s">
        <v>70</v>
      </c>
      <c r="B38" s="20">
        <v>20</v>
      </c>
      <c r="C38" s="7">
        <v>21</v>
      </c>
      <c r="D38" s="8">
        <f t="shared" si="0"/>
        <v>1050</v>
      </c>
      <c r="E38" s="9">
        <f t="shared" si="5"/>
        <v>7.1400000000000006</v>
      </c>
      <c r="F38" s="8">
        <f t="shared" si="6"/>
        <v>357</v>
      </c>
      <c r="G38" s="8">
        <f t="shared" si="8"/>
        <v>8</v>
      </c>
      <c r="H38" s="8">
        <v>400</v>
      </c>
      <c r="I38" s="8">
        <v>888</v>
      </c>
      <c r="J38" s="8">
        <f t="shared" si="7"/>
        <v>17.760000000000002</v>
      </c>
      <c r="K38" s="32" t="s">
        <v>10</v>
      </c>
      <c r="L38" s="12"/>
      <c r="M38" s="34"/>
      <c r="N38" s="35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</row>
    <row r="39" spans="1:86" s="15" customFormat="1" ht="22.5" x14ac:dyDescent="0.2">
      <c r="A39" s="18" t="s">
        <v>71</v>
      </c>
      <c r="B39" s="20">
        <v>20</v>
      </c>
      <c r="C39" s="7">
        <v>21</v>
      </c>
      <c r="D39" s="8">
        <f t="shared" si="0"/>
        <v>1050</v>
      </c>
      <c r="E39" s="9">
        <f t="shared" si="5"/>
        <v>7.1400000000000006</v>
      </c>
      <c r="F39" s="8">
        <f t="shared" si="6"/>
        <v>357</v>
      </c>
      <c r="G39" s="8">
        <f t="shared" si="8"/>
        <v>8</v>
      </c>
      <c r="H39" s="8">
        <v>400</v>
      </c>
      <c r="I39" s="8">
        <v>888</v>
      </c>
      <c r="J39" s="8">
        <f t="shared" si="7"/>
        <v>17.760000000000002</v>
      </c>
      <c r="K39" s="32" t="s">
        <v>10</v>
      </c>
      <c r="L39" s="12"/>
      <c r="M39" s="34"/>
      <c r="N39" s="35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</row>
    <row r="40" spans="1:86" s="15" customFormat="1" ht="22.5" x14ac:dyDescent="0.2">
      <c r="A40" s="18" t="s">
        <v>158</v>
      </c>
      <c r="B40" s="20">
        <v>20</v>
      </c>
      <c r="C40" s="7">
        <v>31</v>
      </c>
      <c r="D40" s="8">
        <f t="shared" si="0"/>
        <v>1550</v>
      </c>
      <c r="E40" s="9">
        <f t="shared" si="5"/>
        <v>10.540000000000001</v>
      </c>
      <c r="F40" s="8">
        <f t="shared" si="6"/>
        <v>527</v>
      </c>
      <c r="G40" s="8">
        <f t="shared" si="8"/>
        <v>8</v>
      </c>
      <c r="H40" s="8">
        <v>400</v>
      </c>
      <c r="I40" s="8">
        <f>F40+H40</f>
        <v>927</v>
      </c>
      <c r="J40" s="8">
        <f>E40+G40</f>
        <v>18.54</v>
      </c>
      <c r="K40" s="32" t="s">
        <v>10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</row>
    <row r="41" spans="1:86" s="15" customFormat="1" ht="22.5" x14ac:dyDescent="0.2">
      <c r="A41" s="18" t="s">
        <v>161</v>
      </c>
      <c r="B41" s="20">
        <v>20</v>
      </c>
      <c r="C41" s="7">
        <v>31</v>
      </c>
      <c r="D41" s="8">
        <f t="shared" si="0"/>
        <v>1550</v>
      </c>
      <c r="E41" s="9">
        <f t="shared" si="5"/>
        <v>10.540000000000001</v>
      </c>
      <c r="F41" s="8">
        <f t="shared" si="6"/>
        <v>527</v>
      </c>
      <c r="G41" s="8">
        <f t="shared" si="8"/>
        <v>8</v>
      </c>
      <c r="H41" s="8">
        <v>400</v>
      </c>
      <c r="I41" s="8">
        <f>F41+H41</f>
        <v>927</v>
      </c>
      <c r="J41" s="8">
        <f>E41+G41</f>
        <v>18.54</v>
      </c>
      <c r="K41" s="32" t="s">
        <v>10</v>
      </c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</row>
    <row r="42" spans="1:86" s="15" customFormat="1" ht="22.5" x14ac:dyDescent="0.2">
      <c r="A42" s="18" t="s">
        <v>159</v>
      </c>
      <c r="B42" s="20">
        <v>20</v>
      </c>
      <c r="C42" s="7">
        <v>31</v>
      </c>
      <c r="D42" s="8">
        <f t="shared" si="0"/>
        <v>1550</v>
      </c>
      <c r="E42" s="9">
        <f t="shared" si="5"/>
        <v>10.540000000000001</v>
      </c>
      <c r="F42" s="8">
        <f t="shared" si="6"/>
        <v>527</v>
      </c>
      <c r="G42" s="8">
        <f t="shared" si="8"/>
        <v>8</v>
      </c>
      <c r="H42" s="8">
        <v>400</v>
      </c>
      <c r="I42" s="8">
        <f>F42+H42</f>
        <v>927</v>
      </c>
      <c r="J42" s="8">
        <f>E42+G42</f>
        <v>18.54</v>
      </c>
      <c r="K42" s="32" t="s">
        <v>10</v>
      </c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</row>
    <row r="43" spans="1:86" s="15" customFormat="1" ht="26.25" customHeight="1" x14ac:dyDescent="0.2">
      <c r="A43" s="18" t="s">
        <v>191</v>
      </c>
      <c r="B43" s="20">
        <v>24</v>
      </c>
      <c r="C43" s="7">
        <v>25.5</v>
      </c>
      <c r="D43" s="8">
        <f t="shared" si="0"/>
        <v>1062.5</v>
      </c>
      <c r="E43" s="9">
        <f t="shared" ref="E43:F47" si="9">C43*34%</f>
        <v>8.67</v>
      </c>
      <c r="F43" s="8">
        <f t="shared" si="9"/>
        <v>361.25</v>
      </c>
      <c r="G43" s="8">
        <f t="shared" si="8"/>
        <v>9.6000000000000014</v>
      </c>
      <c r="H43" s="8">
        <v>400</v>
      </c>
      <c r="I43" s="8">
        <v>888</v>
      </c>
      <c r="J43" s="14">
        <f>I43/1000*24</f>
        <v>21.312000000000001</v>
      </c>
      <c r="K43" s="32" t="s">
        <v>10</v>
      </c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</row>
    <row r="44" spans="1:86" s="15" customFormat="1" ht="22.5" x14ac:dyDescent="0.2">
      <c r="A44" s="18" t="s">
        <v>160</v>
      </c>
      <c r="B44" s="20">
        <v>20</v>
      </c>
      <c r="C44" s="7">
        <v>31</v>
      </c>
      <c r="D44" s="8">
        <f t="shared" si="0"/>
        <v>1550</v>
      </c>
      <c r="E44" s="9">
        <f t="shared" si="9"/>
        <v>10.540000000000001</v>
      </c>
      <c r="F44" s="8">
        <f t="shared" si="9"/>
        <v>527</v>
      </c>
      <c r="G44" s="8">
        <f t="shared" si="8"/>
        <v>8</v>
      </c>
      <c r="H44" s="8">
        <v>400</v>
      </c>
      <c r="I44" s="8">
        <f>F44+H44</f>
        <v>927</v>
      </c>
      <c r="J44" s="8">
        <f>E44+G44</f>
        <v>18.54</v>
      </c>
      <c r="K44" s="32" t="s">
        <v>10</v>
      </c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</row>
    <row r="45" spans="1:86" s="15" customFormat="1" ht="22.5" customHeight="1" x14ac:dyDescent="0.2">
      <c r="A45" s="18" t="s">
        <v>136</v>
      </c>
      <c r="B45" s="20">
        <v>20</v>
      </c>
      <c r="C45" s="7">
        <v>20</v>
      </c>
      <c r="D45" s="8">
        <f t="shared" si="0"/>
        <v>1000</v>
      </c>
      <c r="E45" s="9">
        <f t="shared" si="9"/>
        <v>6.8000000000000007</v>
      </c>
      <c r="F45" s="8">
        <f t="shared" si="9"/>
        <v>340</v>
      </c>
      <c r="G45" s="8">
        <f t="shared" si="8"/>
        <v>8</v>
      </c>
      <c r="H45" s="8">
        <v>400</v>
      </c>
      <c r="I45" s="8">
        <v>888</v>
      </c>
      <c r="J45" s="8">
        <f>I45/1000*20</f>
        <v>17.760000000000002</v>
      </c>
      <c r="K45" s="32" t="s">
        <v>10</v>
      </c>
      <c r="L45" s="12"/>
      <c r="M45" s="34"/>
      <c r="N45" s="35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</row>
    <row r="46" spans="1:86" s="15" customFormat="1" ht="22.5" x14ac:dyDescent="0.2">
      <c r="A46" s="21" t="s">
        <v>259</v>
      </c>
      <c r="B46" s="20">
        <v>20</v>
      </c>
      <c r="C46" s="7">
        <v>31</v>
      </c>
      <c r="D46" s="8">
        <f t="shared" si="0"/>
        <v>1550</v>
      </c>
      <c r="E46" s="9">
        <f t="shared" si="9"/>
        <v>10.540000000000001</v>
      </c>
      <c r="F46" s="8">
        <f t="shared" si="9"/>
        <v>527</v>
      </c>
      <c r="G46" s="8">
        <f t="shared" si="8"/>
        <v>8</v>
      </c>
      <c r="H46" s="8">
        <v>400</v>
      </c>
      <c r="I46" s="8">
        <f t="shared" ref="I46:I67" si="10">F46+H46</f>
        <v>927</v>
      </c>
      <c r="J46" s="8">
        <f>E46+G46</f>
        <v>18.54</v>
      </c>
      <c r="K46" s="32" t="s">
        <v>10</v>
      </c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</row>
    <row r="47" spans="1:86" s="15" customFormat="1" ht="30" customHeight="1" x14ac:dyDescent="0.2">
      <c r="A47" s="21" t="s">
        <v>197</v>
      </c>
      <c r="B47" s="20">
        <v>20</v>
      </c>
      <c r="C47" s="7">
        <v>31</v>
      </c>
      <c r="D47" s="8">
        <f t="shared" si="0"/>
        <v>1550</v>
      </c>
      <c r="E47" s="9">
        <f t="shared" si="9"/>
        <v>10.540000000000001</v>
      </c>
      <c r="F47" s="8">
        <f t="shared" si="9"/>
        <v>527</v>
      </c>
      <c r="G47" s="8">
        <f t="shared" si="8"/>
        <v>8</v>
      </c>
      <c r="H47" s="8">
        <v>400</v>
      </c>
      <c r="I47" s="8">
        <f t="shared" si="10"/>
        <v>927</v>
      </c>
      <c r="J47" s="8">
        <f>E47+G47</f>
        <v>18.54</v>
      </c>
      <c r="K47" s="32" t="s">
        <v>10</v>
      </c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</row>
    <row r="48" spans="1:86" s="15" customFormat="1" ht="29.25" customHeight="1" x14ac:dyDescent="0.2">
      <c r="A48" s="21" t="s">
        <v>213</v>
      </c>
      <c r="B48" s="20">
        <v>20</v>
      </c>
      <c r="C48" s="7">
        <v>27</v>
      </c>
      <c r="D48" s="8">
        <f t="shared" si="0"/>
        <v>1350</v>
      </c>
      <c r="E48" s="9">
        <f t="shared" ref="E48:E57" si="11">C48*34%</f>
        <v>9.1800000000000015</v>
      </c>
      <c r="F48" s="8">
        <f t="shared" ref="F48:F57" si="12">D48*34%</f>
        <v>459.00000000000006</v>
      </c>
      <c r="G48" s="8">
        <f t="shared" si="8"/>
        <v>8</v>
      </c>
      <c r="H48" s="8">
        <v>400</v>
      </c>
      <c r="I48" s="8">
        <v>888</v>
      </c>
      <c r="J48" s="8">
        <f>I48/1000*20</f>
        <v>17.760000000000002</v>
      </c>
      <c r="K48" s="32" t="s">
        <v>10</v>
      </c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</row>
    <row r="49" spans="1:86" s="15" customFormat="1" ht="22.5" x14ac:dyDescent="0.2">
      <c r="A49" s="18" t="s">
        <v>38</v>
      </c>
      <c r="B49" s="20">
        <v>20</v>
      </c>
      <c r="C49" s="7">
        <v>21</v>
      </c>
      <c r="D49" s="8">
        <f t="shared" si="0"/>
        <v>1050</v>
      </c>
      <c r="E49" s="9">
        <f t="shared" si="11"/>
        <v>7.1400000000000006</v>
      </c>
      <c r="F49" s="8">
        <f t="shared" si="12"/>
        <v>357</v>
      </c>
      <c r="G49" s="8">
        <f t="shared" si="8"/>
        <v>8</v>
      </c>
      <c r="H49" s="8">
        <v>400</v>
      </c>
      <c r="I49" s="8">
        <v>888</v>
      </c>
      <c r="J49" s="8">
        <f>I49/1000*20</f>
        <v>17.760000000000002</v>
      </c>
      <c r="K49" s="32" t="s">
        <v>10</v>
      </c>
      <c r="L49" s="12"/>
      <c r="M49" s="34"/>
      <c r="N49" s="35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</row>
    <row r="50" spans="1:86" s="15" customFormat="1" ht="22.5" x14ac:dyDescent="0.2">
      <c r="A50" s="18" t="s">
        <v>157</v>
      </c>
      <c r="B50" s="20">
        <v>20</v>
      </c>
      <c r="C50" s="7">
        <v>23</v>
      </c>
      <c r="D50" s="8">
        <f t="shared" si="0"/>
        <v>1150</v>
      </c>
      <c r="E50" s="9">
        <f t="shared" si="11"/>
        <v>7.82</v>
      </c>
      <c r="F50" s="8">
        <f t="shared" si="12"/>
        <v>391</v>
      </c>
      <c r="G50" s="8">
        <f t="shared" ref="G50:G70" si="13">H50/1000*B50</f>
        <v>8</v>
      </c>
      <c r="H50" s="8">
        <v>400</v>
      </c>
      <c r="I50" s="8">
        <v>888</v>
      </c>
      <c r="J50" s="8">
        <f>I50/1000*20</f>
        <v>17.760000000000002</v>
      </c>
      <c r="K50" s="32" t="s">
        <v>10</v>
      </c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</row>
    <row r="51" spans="1:86" s="15" customFormat="1" ht="22.5" x14ac:dyDescent="0.2">
      <c r="A51" s="18" t="s">
        <v>162</v>
      </c>
      <c r="B51" s="20">
        <v>20</v>
      </c>
      <c r="C51" s="7">
        <v>23</v>
      </c>
      <c r="D51" s="8">
        <f t="shared" si="0"/>
        <v>1150</v>
      </c>
      <c r="E51" s="9">
        <f t="shared" si="11"/>
        <v>7.82</v>
      </c>
      <c r="F51" s="8">
        <f t="shared" si="12"/>
        <v>391</v>
      </c>
      <c r="G51" s="8">
        <f t="shared" si="13"/>
        <v>8</v>
      </c>
      <c r="H51" s="8">
        <v>400</v>
      </c>
      <c r="I51" s="8">
        <v>888</v>
      </c>
      <c r="J51" s="8">
        <f>I51/1000*20</f>
        <v>17.760000000000002</v>
      </c>
      <c r="K51" s="32" t="s">
        <v>10</v>
      </c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</row>
    <row r="52" spans="1:86" s="15" customFormat="1" ht="24.75" customHeight="1" x14ac:dyDescent="0.2">
      <c r="A52" s="21" t="s">
        <v>198</v>
      </c>
      <c r="B52" s="20">
        <v>20</v>
      </c>
      <c r="C52" s="7">
        <v>31</v>
      </c>
      <c r="D52" s="8">
        <f t="shared" si="0"/>
        <v>1550</v>
      </c>
      <c r="E52" s="9">
        <f t="shared" si="11"/>
        <v>10.540000000000001</v>
      </c>
      <c r="F52" s="8">
        <f t="shared" si="12"/>
        <v>527</v>
      </c>
      <c r="G52" s="8">
        <f t="shared" si="13"/>
        <v>8</v>
      </c>
      <c r="H52" s="8">
        <v>400</v>
      </c>
      <c r="I52" s="8">
        <f t="shared" si="10"/>
        <v>927</v>
      </c>
      <c r="J52" s="8">
        <f>E52+G52</f>
        <v>18.54</v>
      </c>
      <c r="K52" s="32" t="s">
        <v>10</v>
      </c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</row>
    <row r="53" spans="1:86" s="15" customFormat="1" ht="25.5" customHeight="1" x14ac:dyDescent="0.2">
      <c r="A53" s="21" t="s">
        <v>196</v>
      </c>
      <c r="B53" s="20">
        <v>20</v>
      </c>
      <c r="C53" s="7">
        <v>23</v>
      </c>
      <c r="D53" s="8">
        <f t="shared" si="0"/>
        <v>1150</v>
      </c>
      <c r="E53" s="9">
        <f t="shared" si="11"/>
        <v>7.82</v>
      </c>
      <c r="F53" s="8">
        <f t="shared" si="12"/>
        <v>391</v>
      </c>
      <c r="G53" s="8">
        <f t="shared" si="13"/>
        <v>8</v>
      </c>
      <c r="H53" s="8">
        <v>400</v>
      </c>
      <c r="I53" s="8">
        <v>888</v>
      </c>
      <c r="J53" s="8">
        <f>I53/1000*20</f>
        <v>17.760000000000002</v>
      </c>
      <c r="K53" s="32" t="s">
        <v>10</v>
      </c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</row>
    <row r="54" spans="1:86" s="15" customFormat="1" ht="25.5" customHeight="1" x14ac:dyDescent="0.2">
      <c r="A54" s="22" t="s">
        <v>199</v>
      </c>
      <c r="B54" s="20">
        <v>20</v>
      </c>
      <c r="C54" s="7">
        <v>25</v>
      </c>
      <c r="D54" s="8">
        <f t="shared" si="0"/>
        <v>1250</v>
      </c>
      <c r="E54" s="9">
        <f t="shared" si="11"/>
        <v>8.5</v>
      </c>
      <c r="F54" s="8">
        <f t="shared" si="12"/>
        <v>425.00000000000006</v>
      </c>
      <c r="G54" s="8">
        <f t="shared" si="13"/>
        <v>8</v>
      </c>
      <c r="H54" s="8">
        <v>400</v>
      </c>
      <c r="I54" s="8">
        <v>888</v>
      </c>
      <c r="J54" s="8">
        <f>I54/1000*20</f>
        <v>17.760000000000002</v>
      </c>
      <c r="K54" s="32" t="s">
        <v>10</v>
      </c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</row>
    <row r="55" spans="1:86" s="15" customFormat="1" ht="25.5" customHeight="1" x14ac:dyDescent="0.2">
      <c r="A55" s="22" t="s">
        <v>200</v>
      </c>
      <c r="B55" s="20">
        <v>20</v>
      </c>
      <c r="C55" s="7">
        <v>25</v>
      </c>
      <c r="D55" s="8">
        <f t="shared" si="0"/>
        <v>1250</v>
      </c>
      <c r="E55" s="9">
        <f t="shared" si="11"/>
        <v>8.5</v>
      </c>
      <c r="F55" s="8">
        <f t="shared" si="12"/>
        <v>425.00000000000006</v>
      </c>
      <c r="G55" s="8">
        <f t="shared" si="13"/>
        <v>8</v>
      </c>
      <c r="H55" s="8">
        <v>400</v>
      </c>
      <c r="I55" s="8">
        <v>888</v>
      </c>
      <c r="J55" s="8">
        <f>I55/1000*20</f>
        <v>17.760000000000002</v>
      </c>
      <c r="K55" s="32" t="s">
        <v>10</v>
      </c>
      <c r="L55" s="12"/>
      <c r="M55" s="16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</row>
    <row r="56" spans="1:86" s="15" customFormat="1" ht="25.5" customHeight="1" x14ac:dyDescent="0.2">
      <c r="A56" s="22" t="s">
        <v>237</v>
      </c>
      <c r="B56" s="20">
        <v>20</v>
      </c>
      <c r="C56" s="7">
        <v>32</v>
      </c>
      <c r="D56" s="8">
        <f t="shared" si="0"/>
        <v>1600</v>
      </c>
      <c r="E56" s="9">
        <f t="shared" si="11"/>
        <v>10.88</v>
      </c>
      <c r="F56" s="8">
        <f t="shared" si="12"/>
        <v>544</v>
      </c>
      <c r="G56" s="8">
        <f t="shared" si="13"/>
        <v>8</v>
      </c>
      <c r="H56" s="8">
        <v>400</v>
      </c>
      <c r="I56" s="8">
        <f t="shared" si="10"/>
        <v>944</v>
      </c>
      <c r="J56" s="8">
        <f>E56+G56</f>
        <v>18.880000000000003</v>
      </c>
      <c r="K56" s="32" t="s">
        <v>10</v>
      </c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</row>
    <row r="57" spans="1:86" s="15" customFormat="1" ht="25.5" customHeight="1" x14ac:dyDescent="0.2">
      <c r="A57" s="22" t="s">
        <v>238</v>
      </c>
      <c r="B57" s="20">
        <v>20</v>
      </c>
      <c r="C57" s="7">
        <v>32</v>
      </c>
      <c r="D57" s="8">
        <f t="shared" si="0"/>
        <v>1600</v>
      </c>
      <c r="E57" s="9">
        <f t="shared" si="11"/>
        <v>10.88</v>
      </c>
      <c r="F57" s="8">
        <f t="shared" si="12"/>
        <v>544</v>
      </c>
      <c r="G57" s="8">
        <f t="shared" si="13"/>
        <v>8</v>
      </c>
      <c r="H57" s="8">
        <v>400</v>
      </c>
      <c r="I57" s="8">
        <f t="shared" si="10"/>
        <v>944</v>
      </c>
      <c r="J57" s="8">
        <f t="shared" ref="J57:J67" si="14">E57+G57</f>
        <v>18.880000000000003</v>
      </c>
      <c r="K57" s="32" t="s">
        <v>10</v>
      </c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</row>
    <row r="58" spans="1:86" s="15" customFormat="1" ht="25.5" customHeight="1" x14ac:dyDescent="0.2">
      <c r="A58" s="22" t="s">
        <v>239</v>
      </c>
      <c r="B58" s="20">
        <v>20</v>
      </c>
      <c r="C58" s="7">
        <v>27</v>
      </c>
      <c r="D58" s="8">
        <f t="shared" si="0"/>
        <v>1350</v>
      </c>
      <c r="E58" s="9">
        <f>C58*34%</f>
        <v>9.1800000000000015</v>
      </c>
      <c r="F58" s="8">
        <f>D58*34%</f>
        <v>459.00000000000006</v>
      </c>
      <c r="G58" s="8">
        <f t="shared" si="13"/>
        <v>8</v>
      </c>
      <c r="H58" s="8">
        <v>400</v>
      </c>
      <c r="I58" s="8">
        <v>888</v>
      </c>
      <c r="J58" s="8">
        <f>I58/1000*20</f>
        <v>17.760000000000002</v>
      </c>
      <c r="K58" s="32" t="s">
        <v>10</v>
      </c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</row>
    <row r="59" spans="1:86" s="15" customFormat="1" ht="25.5" customHeight="1" x14ac:dyDescent="0.2">
      <c r="A59" s="22" t="s">
        <v>282</v>
      </c>
      <c r="B59" s="20">
        <v>20</v>
      </c>
      <c r="C59" s="7">
        <v>32</v>
      </c>
      <c r="D59" s="8">
        <f t="shared" si="0"/>
        <v>1600</v>
      </c>
      <c r="E59" s="9">
        <f t="shared" ref="E59:E73" si="15">C59*34%</f>
        <v>10.88</v>
      </c>
      <c r="F59" s="8">
        <f t="shared" ref="F59:F73" si="16">D59*34%</f>
        <v>544</v>
      </c>
      <c r="G59" s="8">
        <f t="shared" si="13"/>
        <v>8</v>
      </c>
      <c r="H59" s="8">
        <v>400</v>
      </c>
      <c r="I59" s="8">
        <f t="shared" si="10"/>
        <v>944</v>
      </c>
      <c r="J59" s="8">
        <f t="shared" si="14"/>
        <v>18.880000000000003</v>
      </c>
      <c r="K59" s="32" t="s">
        <v>10</v>
      </c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</row>
    <row r="60" spans="1:86" s="15" customFormat="1" ht="25.5" customHeight="1" x14ac:dyDescent="0.2">
      <c r="A60" s="22" t="s">
        <v>283</v>
      </c>
      <c r="B60" s="20">
        <v>20</v>
      </c>
      <c r="C60" s="7">
        <v>32</v>
      </c>
      <c r="D60" s="8">
        <f t="shared" si="0"/>
        <v>1600</v>
      </c>
      <c r="E60" s="9">
        <f t="shared" si="15"/>
        <v>10.88</v>
      </c>
      <c r="F60" s="8">
        <f t="shared" si="16"/>
        <v>544</v>
      </c>
      <c r="G60" s="8">
        <f t="shared" si="13"/>
        <v>8</v>
      </c>
      <c r="H60" s="8">
        <v>400</v>
      </c>
      <c r="I60" s="8">
        <f t="shared" si="10"/>
        <v>944</v>
      </c>
      <c r="J60" s="8">
        <f t="shared" si="14"/>
        <v>18.880000000000003</v>
      </c>
      <c r="K60" s="32" t="s">
        <v>10</v>
      </c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</row>
    <row r="61" spans="1:86" s="15" customFormat="1" ht="25.5" customHeight="1" x14ac:dyDescent="0.2">
      <c r="A61" s="22" t="s">
        <v>284</v>
      </c>
      <c r="B61" s="20">
        <v>20</v>
      </c>
      <c r="C61" s="7">
        <v>32</v>
      </c>
      <c r="D61" s="8">
        <f t="shared" si="0"/>
        <v>1600</v>
      </c>
      <c r="E61" s="9">
        <f t="shared" si="15"/>
        <v>10.88</v>
      </c>
      <c r="F61" s="8">
        <f t="shared" si="16"/>
        <v>544</v>
      </c>
      <c r="G61" s="8">
        <f t="shared" si="13"/>
        <v>8</v>
      </c>
      <c r="H61" s="8">
        <v>400</v>
      </c>
      <c r="I61" s="8">
        <f t="shared" si="10"/>
        <v>944</v>
      </c>
      <c r="J61" s="8">
        <f t="shared" si="14"/>
        <v>18.880000000000003</v>
      </c>
      <c r="K61" s="32" t="s">
        <v>10</v>
      </c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</row>
    <row r="62" spans="1:86" s="15" customFormat="1" ht="25.5" customHeight="1" x14ac:dyDescent="0.2">
      <c r="A62" s="22" t="s">
        <v>268</v>
      </c>
      <c r="B62" s="20">
        <v>20</v>
      </c>
      <c r="C62" s="7">
        <v>32</v>
      </c>
      <c r="D62" s="8">
        <f t="shared" si="0"/>
        <v>1600</v>
      </c>
      <c r="E62" s="9">
        <f t="shared" si="15"/>
        <v>10.88</v>
      </c>
      <c r="F62" s="8">
        <f t="shared" si="16"/>
        <v>544</v>
      </c>
      <c r="G62" s="8">
        <f t="shared" si="13"/>
        <v>8</v>
      </c>
      <c r="H62" s="8">
        <v>400</v>
      </c>
      <c r="I62" s="8">
        <f t="shared" si="10"/>
        <v>944</v>
      </c>
      <c r="J62" s="8">
        <f t="shared" si="14"/>
        <v>18.880000000000003</v>
      </c>
      <c r="K62" s="32" t="s">
        <v>10</v>
      </c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</row>
    <row r="63" spans="1:86" s="15" customFormat="1" ht="25.5" customHeight="1" x14ac:dyDescent="0.2">
      <c r="A63" s="22" t="s">
        <v>267</v>
      </c>
      <c r="B63" s="20">
        <v>20</v>
      </c>
      <c r="C63" s="7">
        <v>32</v>
      </c>
      <c r="D63" s="8">
        <f t="shared" si="0"/>
        <v>1600</v>
      </c>
      <c r="E63" s="9">
        <f t="shared" si="15"/>
        <v>10.88</v>
      </c>
      <c r="F63" s="8">
        <f t="shared" si="16"/>
        <v>544</v>
      </c>
      <c r="G63" s="8">
        <f t="shared" si="13"/>
        <v>8</v>
      </c>
      <c r="H63" s="8">
        <v>400</v>
      </c>
      <c r="I63" s="8">
        <f t="shared" si="10"/>
        <v>944</v>
      </c>
      <c r="J63" s="8">
        <f t="shared" si="14"/>
        <v>18.880000000000003</v>
      </c>
      <c r="K63" s="32" t="s">
        <v>10</v>
      </c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</row>
    <row r="64" spans="1:86" s="15" customFormat="1" ht="35.25" customHeight="1" x14ac:dyDescent="0.2">
      <c r="A64" s="22" t="s">
        <v>285</v>
      </c>
      <c r="B64" s="20">
        <v>20</v>
      </c>
      <c r="C64" s="7">
        <v>33</v>
      </c>
      <c r="D64" s="8">
        <f t="shared" si="0"/>
        <v>1650</v>
      </c>
      <c r="E64" s="9">
        <f t="shared" si="15"/>
        <v>11.22</v>
      </c>
      <c r="F64" s="8">
        <f t="shared" si="16"/>
        <v>561</v>
      </c>
      <c r="G64" s="8">
        <f t="shared" si="13"/>
        <v>8</v>
      </c>
      <c r="H64" s="8">
        <v>400</v>
      </c>
      <c r="I64" s="8">
        <f>F64+H64</f>
        <v>961</v>
      </c>
      <c r="J64" s="8">
        <f t="shared" si="14"/>
        <v>19.22</v>
      </c>
      <c r="K64" s="32" t="s">
        <v>10</v>
      </c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</row>
    <row r="65" spans="1:86" s="15" customFormat="1" ht="35.25" customHeight="1" x14ac:dyDescent="0.2">
      <c r="A65" s="22" t="s">
        <v>286</v>
      </c>
      <c r="B65" s="20">
        <v>20</v>
      </c>
      <c r="C65" s="7">
        <v>33</v>
      </c>
      <c r="D65" s="8">
        <f t="shared" si="0"/>
        <v>1650</v>
      </c>
      <c r="E65" s="9">
        <f t="shared" si="15"/>
        <v>11.22</v>
      </c>
      <c r="F65" s="8">
        <f t="shared" si="16"/>
        <v>561</v>
      </c>
      <c r="G65" s="8">
        <f t="shared" si="13"/>
        <v>8</v>
      </c>
      <c r="H65" s="8">
        <v>400</v>
      </c>
      <c r="I65" s="8">
        <f t="shared" si="10"/>
        <v>961</v>
      </c>
      <c r="J65" s="8">
        <f t="shared" si="14"/>
        <v>19.22</v>
      </c>
      <c r="K65" s="32" t="s">
        <v>10</v>
      </c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</row>
    <row r="66" spans="1:86" s="15" customFormat="1" ht="35.25" customHeight="1" x14ac:dyDescent="0.2">
      <c r="A66" s="22" t="s">
        <v>290</v>
      </c>
      <c r="B66" s="20">
        <v>20</v>
      </c>
      <c r="C66" s="7">
        <v>32</v>
      </c>
      <c r="D66" s="8">
        <f t="shared" si="0"/>
        <v>1600</v>
      </c>
      <c r="E66" s="9">
        <f t="shared" si="15"/>
        <v>10.88</v>
      </c>
      <c r="F66" s="8">
        <f t="shared" si="16"/>
        <v>544</v>
      </c>
      <c r="G66" s="8">
        <f t="shared" si="13"/>
        <v>8</v>
      </c>
      <c r="H66" s="8">
        <v>400</v>
      </c>
      <c r="I66" s="8">
        <f t="shared" si="10"/>
        <v>944</v>
      </c>
      <c r="J66" s="8">
        <f t="shared" si="14"/>
        <v>18.880000000000003</v>
      </c>
      <c r="K66" s="32" t="s">
        <v>10</v>
      </c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</row>
    <row r="67" spans="1:86" s="15" customFormat="1" ht="35.25" customHeight="1" x14ac:dyDescent="0.2">
      <c r="A67" s="22" t="s">
        <v>291</v>
      </c>
      <c r="B67" s="20">
        <v>20</v>
      </c>
      <c r="C67" s="7">
        <v>32</v>
      </c>
      <c r="D67" s="8">
        <f t="shared" si="0"/>
        <v>1600</v>
      </c>
      <c r="E67" s="9">
        <f t="shared" si="15"/>
        <v>10.88</v>
      </c>
      <c r="F67" s="8">
        <f t="shared" si="16"/>
        <v>544</v>
      </c>
      <c r="G67" s="8">
        <f t="shared" si="13"/>
        <v>8</v>
      </c>
      <c r="H67" s="8">
        <v>400</v>
      </c>
      <c r="I67" s="8">
        <f t="shared" si="10"/>
        <v>944</v>
      </c>
      <c r="J67" s="8">
        <f t="shared" si="14"/>
        <v>18.880000000000003</v>
      </c>
      <c r="K67" s="32" t="s">
        <v>10</v>
      </c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</row>
    <row r="68" spans="1:86" s="15" customFormat="1" ht="22.5" x14ac:dyDescent="0.2">
      <c r="A68" s="18" t="s">
        <v>156</v>
      </c>
      <c r="B68" s="20">
        <v>20</v>
      </c>
      <c r="C68" s="7">
        <v>25</v>
      </c>
      <c r="D68" s="8">
        <f t="shared" si="0"/>
        <v>1250</v>
      </c>
      <c r="E68" s="9">
        <f t="shared" si="15"/>
        <v>8.5</v>
      </c>
      <c r="F68" s="8">
        <f t="shared" si="16"/>
        <v>425.00000000000006</v>
      </c>
      <c r="G68" s="8">
        <f t="shared" si="13"/>
        <v>8</v>
      </c>
      <c r="H68" s="8">
        <v>400</v>
      </c>
      <c r="I68" s="8">
        <v>888</v>
      </c>
      <c r="J68" s="8">
        <f>I68/1000*20</f>
        <v>17.760000000000002</v>
      </c>
      <c r="K68" s="32" t="s">
        <v>10</v>
      </c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</row>
    <row r="69" spans="1:86" s="15" customFormat="1" ht="22.5" x14ac:dyDescent="0.2">
      <c r="A69" s="18" t="s">
        <v>154</v>
      </c>
      <c r="B69" s="20">
        <v>20</v>
      </c>
      <c r="C69" s="7">
        <v>23</v>
      </c>
      <c r="D69" s="8">
        <f t="shared" si="0"/>
        <v>1150</v>
      </c>
      <c r="E69" s="9">
        <f t="shared" si="15"/>
        <v>7.82</v>
      </c>
      <c r="F69" s="8">
        <f t="shared" si="16"/>
        <v>391</v>
      </c>
      <c r="G69" s="8">
        <f t="shared" si="13"/>
        <v>8</v>
      </c>
      <c r="H69" s="8">
        <v>400</v>
      </c>
      <c r="I69" s="8">
        <v>888</v>
      </c>
      <c r="J69" s="8">
        <f>I69/1000*20</f>
        <v>17.760000000000002</v>
      </c>
      <c r="K69" s="32" t="s">
        <v>10</v>
      </c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</row>
    <row r="70" spans="1:86" s="15" customFormat="1" ht="22.5" x14ac:dyDescent="0.2">
      <c r="A70" s="18" t="s">
        <v>153</v>
      </c>
      <c r="B70" s="20">
        <v>20</v>
      </c>
      <c r="C70" s="7">
        <v>25</v>
      </c>
      <c r="D70" s="8">
        <f t="shared" si="0"/>
        <v>1250</v>
      </c>
      <c r="E70" s="9">
        <f t="shared" si="15"/>
        <v>8.5</v>
      </c>
      <c r="F70" s="8">
        <f t="shared" si="16"/>
        <v>425.00000000000006</v>
      </c>
      <c r="G70" s="8">
        <f t="shared" si="13"/>
        <v>8</v>
      </c>
      <c r="H70" s="8">
        <v>400</v>
      </c>
      <c r="I70" s="8">
        <v>888</v>
      </c>
      <c r="J70" s="8">
        <f t="shared" ref="J70:J75" si="17">I70/1000*20</f>
        <v>17.760000000000002</v>
      </c>
      <c r="K70" s="32" t="s">
        <v>10</v>
      </c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</row>
    <row r="71" spans="1:86" s="15" customFormat="1" ht="22.5" x14ac:dyDescent="0.2">
      <c r="A71" s="18" t="s">
        <v>164</v>
      </c>
      <c r="B71" s="20">
        <v>20</v>
      </c>
      <c r="C71" s="7">
        <v>25</v>
      </c>
      <c r="D71" s="8">
        <f t="shared" si="0"/>
        <v>1250</v>
      </c>
      <c r="E71" s="9">
        <f t="shared" si="15"/>
        <v>8.5</v>
      </c>
      <c r="F71" s="8">
        <f t="shared" si="16"/>
        <v>425.00000000000006</v>
      </c>
      <c r="G71" s="8">
        <f>H71/1000*B71</f>
        <v>8</v>
      </c>
      <c r="H71" s="8">
        <v>400</v>
      </c>
      <c r="I71" s="8">
        <v>888</v>
      </c>
      <c r="J71" s="8">
        <f t="shared" si="17"/>
        <v>17.760000000000002</v>
      </c>
      <c r="K71" s="32" t="s">
        <v>10</v>
      </c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</row>
    <row r="72" spans="1:86" s="15" customFormat="1" ht="22.5" x14ac:dyDescent="0.2">
      <c r="A72" s="18" t="s">
        <v>163</v>
      </c>
      <c r="B72" s="20">
        <v>20</v>
      </c>
      <c r="C72" s="7">
        <v>25</v>
      </c>
      <c r="D72" s="8">
        <f t="shared" si="0"/>
        <v>1250</v>
      </c>
      <c r="E72" s="9">
        <f t="shared" si="15"/>
        <v>8.5</v>
      </c>
      <c r="F72" s="8">
        <f t="shared" si="16"/>
        <v>425.00000000000006</v>
      </c>
      <c r="G72" s="8">
        <f>H72/1000*B72</f>
        <v>8</v>
      </c>
      <c r="H72" s="8">
        <v>400</v>
      </c>
      <c r="I72" s="8">
        <v>888</v>
      </c>
      <c r="J72" s="8">
        <f t="shared" si="17"/>
        <v>17.760000000000002</v>
      </c>
      <c r="K72" s="32" t="s">
        <v>10</v>
      </c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</row>
    <row r="73" spans="1:86" s="15" customFormat="1" ht="22.5" x14ac:dyDescent="0.2">
      <c r="A73" s="18" t="s">
        <v>165</v>
      </c>
      <c r="B73" s="20">
        <v>20</v>
      </c>
      <c r="C73" s="7">
        <v>25</v>
      </c>
      <c r="D73" s="8">
        <f t="shared" si="0"/>
        <v>1250</v>
      </c>
      <c r="E73" s="9">
        <f t="shared" si="15"/>
        <v>8.5</v>
      </c>
      <c r="F73" s="8">
        <f t="shared" si="16"/>
        <v>425.00000000000006</v>
      </c>
      <c r="G73" s="8">
        <f>H73/1000*B73</f>
        <v>8</v>
      </c>
      <c r="H73" s="8">
        <v>400</v>
      </c>
      <c r="I73" s="8">
        <v>888</v>
      </c>
      <c r="J73" s="8">
        <f t="shared" si="17"/>
        <v>17.760000000000002</v>
      </c>
      <c r="K73" s="32" t="s">
        <v>10</v>
      </c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</row>
    <row r="74" spans="1:86" s="15" customFormat="1" ht="22.5" x14ac:dyDescent="0.2">
      <c r="A74" s="18" t="s">
        <v>61</v>
      </c>
      <c r="B74" s="20">
        <v>20</v>
      </c>
      <c r="C74" s="7">
        <v>19</v>
      </c>
      <c r="D74" s="8">
        <f t="shared" si="0"/>
        <v>950</v>
      </c>
      <c r="E74" s="9">
        <f t="shared" ref="E74:F76" si="18">C74*34%</f>
        <v>6.4600000000000009</v>
      </c>
      <c r="F74" s="8">
        <f t="shared" si="18"/>
        <v>323</v>
      </c>
      <c r="G74" s="8">
        <f t="shared" ref="G74:G80" si="19">H74/1000*B74</f>
        <v>8</v>
      </c>
      <c r="H74" s="8">
        <v>400</v>
      </c>
      <c r="I74" s="8">
        <v>888</v>
      </c>
      <c r="J74" s="8">
        <f t="shared" si="17"/>
        <v>17.760000000000002</v>
      </c>
      <c r="K74" s="32" t="s">
        <v>10</v>
      </c>
      <c r="L74" s="12"/>
      <c r="M74" s="34"/>
      <c r="N74" s="35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</row>
    <row r="75" spans="1:86" s="15" customFormat="1" ht="22.5" x14ac:dyDescent="0.2">
      <c r="A75" s="18" t="s">
        <v>62</v>
      </c>
      <c r="B75" s="20">
        <v>20</v>
      </c>
      <c r="C75" s="7">
        <v>19</v>
      </c>
      <c r="D75" s="8">
        <f t="shared" si="0"/>
        <v>950</v>
      </c>
      <c r="E75" s="9">
        <f t="shared" si="18"/>
        <v>6.4600000000000009</v>
      </c>
      <c r="F75" s="8">
        <f t="shared" si="18"/>
        <v>323</v>
      </c>
      <c r="G75" s="8">
        <f t="shared" si="19"/>
        <v>8</v>
      </c>
      <c r="H75" s="8">
        <v>400</v>
      </c>
      <c r="I75" s="8">
        <v>888</v>
      </c>
      <c r="J75" s="8">
        <f t="shared" si="17"/>
        <v>17.760000000000002</v>
      </c>
      <c r="K75" s="32" t="s">
        <v>10</v>
      </c>
      <c r="L75" s="12"/>
      <c r="M75" s="34"/>
      <c r="N75" s="35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</row>
    <row r="76" spans="1:86" s="15" customFormat="1" ht="22.5" x14ac:dyDescent="0.2">
      <c r="A76" s="18" t="s">
        <v>155</v>
      </c>
      <c r="B76" s="20">
        <v>20</v>
      </c>
      <c r="C76" s="7">
        <v>25</v>
      </c>
      <c r="D76" s="8">
        <f t="shared" si="0"/>
        <v>1250</v>
      </c>
      <c r="E76" s="9">
        <f t="shared" si="18"/>
        <v>8.5</v>
      </c>
      <c r="F76" s="8">
        <f t="shared" si="18"/>
        <v>425.00000000000006</v>
      </c>
      <c r="G76" s="8">
        <f t="shared" si="19"/>
        <v>8</v>
      </c>
      <c r="H76" s="8">
        <v>400</v>
      </c>
      <c r="I76" s="8">
        <v>888</v>
      </c>
      <c r="J76" s="8">
        <f t="shared" ref="J76:J89" si="20">I76/1000*20</f>
        <v>17.760000000000002</v>
      </c>
      <c r="K76" s="32" t="s">
        <v>10</v>
      </c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</row>
    <row r="77" spans="1:86" s="15" customFormat="1" ht="22.5" x14ac:dyDescent="0.2">
      <c r="A77" s="18" t="s">
        <v>90</v>
      </c>
      <c r="B77" s="20">
        <v>20</v>
      </c>
      <c r="C77" s="7">
        <v>21</v>
      </c>
      <c r="D77" s="8">
        <f t="shared" si="0"/>
        <v>1050</v>
      </c>
      <c r="E77" s="9">
        <f t="shared" ref="E77:E89" si="21">C77*34%</f>
        <v>7.1400000000000006</v>
      </c>
      <c r="F77" s="8">
        <f t="shared" ref="F77:F89" si="22">D77*34%</f>
        <v>357</v>
      </c>
      <c r="G77" s="8">
        <f t="shared" si="19"/>
        <v>8</v>
      </c>
      <c r="H77" s="8">
        <v>400</v>
      </c>
      <c r="I77" s="8">
        <v>888</v>
      </c>
      <c r="J77" s="8">
        <f t="shared" si="20"/>
        <v>17.760000000000002</v>
      </c>
      <c r="K77" s="32" t="s">
        <v>10</v>
      </c>
      <c r="L77" s="12"/>
      <c r="M77" s="34"/>
      <c r="N77" s="35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</row>
    <row r="78" spans="1:86" s="15" customFormat="1" ht="22.5" x14ac:dyDescent="0.2">
      <c r="A78" s="18" t="s">
        <v>91</v>
      </c>
      <c r="B78" s="20">
        <v>20</v>
      </c>
      <c r="C78" s="7">
        <v>21</v>
      </c>
      <c r="D78" s="8">
        <f t="shared" si="0"/>
        <v>1050</v>
      </c>
      <c r="E78" s="9">
        <f t="shared" si="21"/>
        <v>7.1400000000000006</v>
      </c>
      <c r="F78" s="8">
        <f t="shared" si="22"/>
        <v>357</v>
      </c>
      <c r="G78" s="8">
        <f t="shared" si="19"/>
        <v>8</v>
      </c>
      <c r="H78" s="8">
        <v>400</v>
      </c>
      <c r="I78" s="8">
        <v>888</v>
      </c>
      <c r="J78" s="8">
        <f t="shared" si="20"/>
        <v>17.760000000000002</v>
      </c>
      <c r="K78" s="32" t="s">
        <v>10</v>
      </c>
      <c r="L78" s="12"/>
      <c r="M78" s="34"/>
      <c r="N78" s="35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</row>
    <row r="79" spans="1:86" s="15" customFormat="1" ht="22.5" x14ac:dyDescent="0.2">
      <c r="A79" s="18" t="s">
        <v>59</v>
      </c>
      <c r="B79" s="20">
        <v>20</v>
      </c>
      <c r="C79" s="7">
        <v>25</v>
      </c>
      <c r="D79" s="8">
        <f t="shared" si="0"/>
        <v>1250</v>
      </c>
      <c r="E79" s="9">
        <f t="shared" si="21"/>
        <v>8.5</v>
      </c>
      <c r="F79" s="8">
        <f t="shared" si="22"/>
        <v>425.00000000000006</v>
      </c>
      <c r="G79" s="8">
        <f t="shared" si="19"/>
        <v>8</v>
      </c>
      <c r="H79" s="8">
        <v>400</v>
      </c>
      <c r="I79" s="8">
        <v>888</v>
      </c>
      <c r="J79" s="8">
        <f t="shared" si="20"/>
        <v>17.760000000000002</v>
      </c>
      <c r="K79" s="32" t="s">
        <v>10</v>
      </c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</row>
    <row r="80" spans="1:86" s="15" customFormat="1" ht="22.5" x14ac:dyDescent="0.2">
      <c r="A80" s="18" t="s">
        <v>92</v>
      </c>
      <c r="B80" s="19">
        <v>20</v>
      </c>
      <c r="C80" s="7">
        <v>25</v>
      </c>
      <c r="D80" s="8">
        <f t="shared" si="0"/>
        <v>1250</v>
      </c>
      <c r="E80" s="9">
        <f t="shared" si="21"/>
        <v>8.5</v>
      </c>
      <c r="F80" s="8">
        <f t="shared" si="22"/>
        <v>425.00000000000006</v>
      </c>
      <c r="G80" s="8">
        <f t="shared" si="19"/>
        <v>8</v>
      </c>
      <c r="H80" s="8">
        <v>400</v>
      </c>
      <c r="I80" s="8">
        <v>888</v>
      </c>
      <c r="J80" s="8">
        <f t="shared" si="20"/>
        <v>17.760000000000002</v>
      </c>
      <c r="K80" s="32" t="s">
        <v>10</v>
      </c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</row>
    <row r="81" spans="1:86" s="15" customFormat="1" ht="22.5" x14ac:dyDescent="0.2">
      <c r="A81" s="18" t="s">
        <v>149</v>
      </c>
      <c r="B81" s="19">
        <v>20</v>
      </c>
      <c r="C81" s="7">
        <v>26</v>
      </c>
      <c r="D81" s="8">
        <f t="shared" si="0"/>
        <v>1300</v>
      </c>
      <c r="E81" s="9">
        <f t="shared" si="21"/>
        <v>8.84</v>
      </c>
      <c r="F81" s="8">
        <f t="shared" si="22"/>
        <v>442.00000000000006</v>
      </c>
      <c r="G81" s="8">
        <f t="shared" ref="G81:G90" si="23">H81/1000*B81</f>
        <v>8</v>
      </c>
      <c r="H81" s="8">
        <v>400</v>
      </c>
      <c r="I81" s="8">
        <v>888</v>
      </c>
      <c r="J81" s="8">
        <f t="shared" si="20"/>
        <v>17.760000000000002</v>
      </c>
      <c r="K81" s="32" t="s">
        <v>10</v>
      </c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</row>
    <row r="82" spans="1:86" s="15" customFormat="1" ht="27" customHeight="1" x14ac:dyDescent="0.2">
      <c r="A82" s="18" t="s">
        <v>202</v>
      </c>
      <c r="B82" s="19">
        <v>20</v>
      </c>
      <c r="C82" s="7">
        <v>25</v>
      </c>
      <c r="D82" s="8">
        <f t="shared" si="0"/>
        <v>1250</v>
      </c>
      <c r="E82" s="9">
        <f t="shared" si="21"/>
        <v>8.5</v>
      </c>
      <c r="F82" s="8">
        <f t="shared" si="22"/>
        <v>425.00000000000006</v>
      </c>
      <c r="G82" s="8">
        <f t="shared" si="23"/>
        <v>8</v>
      </c>
      <c r="H82" s="8">
        <v>400</v>
      </c>
      <c r="I82" s="8">
        <v>888</v>
      </c>
      <c r="J82" s="8">
        <f t="shared" si="20"/>
        <v>17.760000000000002</v>
      </c>
      <c r="K82" s="32" t="s">
        <v>10</v>
      </c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</row>
    <row r="83" spans="1:86" s="15" customFormat="1" ht="26.25" customHeight="1" x14ac:dyDescent="0.2">
      <c r="A83" s="18" t="s">
        <v>203</v>
      </c>
      <c r="B83" s="19">
        <v>20</v>
      </c>
      <c r="C83" s="7">
        <v>25</v>
      </c>
      <c r="D83" s="8">
        <f t="shared" si="0"/>
        <v>1250</v>
      </c>
      <c r="E83" s="9">
        <f t="shared" si="21"/>
        <v>8.5</v>
      </c>
      <c r="F83" s="8">
        <f t="shared" si="22"/>
        <v>425.00000000000006</v>
      </c>
      <c r="G83" s="8">
        <f t="shared" si="23"/>
        <v>8</v>
      </c>
      <c r="H83" s="8">
        <v>400</v>
      </c>
      <c r="I83" s="8">
        <v>888</v>
      </c>
      <c r="J83" s="8">
        <f t="shared" si="20"/>
        <v>17.760000000000002</v>
      </c>
      <c r="K83" s="32" t="s">
        <v>10</v>
      </c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</row>
    <row r="84" spans="1:86" s="15" customFormat="1" ht="24.75" customHeight="1" x14ac:dyDescent="0.2">
      <c r="A84" s="18" t="s">
        <v>183</v>
      </c>
      <c r="B84" s="19">
        <v>20</v>
      </c>
      <c r="C84" s="7">
        <v>24</v>
      </c>
      <c r="D84" s="8">
        <f t="shared" si="0"/>
        <v>1200</v>
      </c>
      <c r="E84" s="9">
        <f t="shared" si="21"/>
        <v>8.16</v>
      </c>
      <c r="F84" s="8">
        <f t="shared" si="22"/>
        <v>408.00000000000006</v>
      </c>
      <c r="G84" s="8">
        <f t="shared" si="23"/>
        <v>8</v>
      </c>
      <c r="H84" s="8">
        <v>400</v>
      </c>
      <c r="I84" s="8">
        <v>888</v>
      </c>
      <c r="J84" s="8">
        <f t="shared" si="20"/>
        <v>17.760000000000002</v>
      </c>
      <c r="K84" s="32" t="s">
        <v>10</v>
      </c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</row>
    <row r="85" spans="1:86" s="15" customFormat="1" ht="24" customHeight="1" x14ac:dyDescent="0.2">
      <c r="A85" s="18" t="s">
        <v>184</v>
      </c>
      <c r="B85" s="19">
        <v>20</v>
      </c>
      <c r="C85" s="7">
        <v>24</v>
      </c>
      <c r="D85" s="8">
        <f t="shared" si="0"/>
        <v>1200</v>
      </c>
      <c r="E85" s="9">
        <f t="shared" si="21"/>
        <v>8.16</v>
      </c>
      <c r="F85" s="8">
        <f t="shared" si="22"/>
        <v>408.00000000000006</v>
      </c>
      <c r="G85" s="8">
        <f t="shared" si="23"/>
        <v>8</v>
      </c>
      <c r="H85" s="8">
        <v>400</v>
      </c>
      <c r="I85" s="8">
        <v>888</v>
      </c>
      <c r="J85" s="8">
        <f t="shared" si="20"/>
        <v>17.760000000000002</v>
      </c>
      <c r="K85" s="32" t="s">
        <v>10</v>
      </c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</row>
    <row r="86" spans="1:86" s="15" customFormat="1" ht="22.5" x14ac:dyDescent="0.2">
      <c r="A86" s="18" t="s">
        <v>24</v>
      </c>
      <c r="B86" s="20">
        <v>20</v>
      </c>
      <c r="C86" s="7">
        <v>25</v>
      </c>
      <c r="D86" s="8">
        <f t="shared" ref="D86:D218" si="24">C86/B86*1000</f>
        <v>1250</v>
      </c>
      <c r="E86" s="9">
        <f t="shared" si="21"/>
        <v>8.5</v>
      </c>
      <c r="F86" s="8">
        <f t="shared" si="22"/>
        <v>425.00000000000006</v>
      </c>
      <c r="G86" s="8">
        <f t="shared" si="23"/>
        <v>8</v>
      </c>
      <c r="H86" s="8">
        <v>400</v>
      </c>
      <c r="I86" s="8">
        <v>888</v>
      </c>
      <c r="J86" s="8">
        <f t="shared" si="20"/>
        <v>17.760000000000002</v>
      </c>
      <c r="K86" s="32" t="s">
        <v>10</v>
      </c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</row>
    <row r="87" spans="1:86" s="15" customFormat="1" ht="22.5" x14ac:dyDescent="0.2">
      <c r="A87" s="18" t="s">
        <v>170</v>
      </c>
      <c r="B87" s="20">
        <v>20</v>
      </c>
      <c r="C87" s="7">
        <v>25</v>
      </c>
      <c r="D87" s="8">
        <f>C87/B87*1000</f>
        <v>1250</v>
      </c>
      <c r="E87" s="9">
        <f t="shared" si="21"/>
        <v>8.5</v>
      </c>
      <c r="F87" s="8">
        <f t="shared" si="22"/>
        <v>425.00000000000006</v>
      </c>
      <c r="G87" s="8">
        <f t="shared" si="23"/>
        <v>8</v>
      </c>
      <c r="H87" s="8">
        <v>400</v>
      </c>
      <c r="I87" s="8">
        <v>888</v>
      </c>
      <c r="J87" s="8">
        <f t="shared" si="20"/>
        <v>17.760000000000002</v>
      </c>
      <c r="K87" s="32" t="s">
        <v>10</v>
      </c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</row>
    <row r="88" spans="1:86" s="15" customFormat="1" ht="22.5" x14ac:dyDescent="0.2">
      <c r="A88" s="18" t="s">
        <v>25</v>
      </c>
      <c r="B88" s="20">
        <v>20</v>
      </c>
      <c r="C88" s="7">
        <v>23</v>
      </c>
      <c r="D88" s="8">
        <f t="shared" si="24"/>
        <v>1150</v>
      </c>
      <c r="E88" s="9">
        <f t="shared" si="21"/>
        <v>7.82</v>
      </c>
      <c r="F88" s="8">
        <f t="shared" si="22"/>
        <v>391</v>
      </c>
      <c r="G88" s="8">
        <f t="shared" si="23"/>
        <v>8</v>
      </c>
      <c r="H88" s="8">
        <v>400</v>
      </c>
      <c r="I88" s="8">
        <v>888</v>
      </c>
      <c r="J88" s="8">
        <f t="shared" si="20"/>
        <v>17.760000000000002</v>
      </c>
      <c r="K88" s="32" t="s">
        <v>10</v>
      </c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</row>
    <row r="89" spans="1:86" s="15" customFormat="1" ht="22.5" x14ac:dyDescent="0.2">
      <c r="A89" s="18" t="s">
        <v>26</v>
      </c>
      <c r="B89" s="20">
        <v>20</v>
      </c>
      <c r="C89" s="7">
        <v>23</v>
      </c>
      <c r="D89" s="8">
        <f t="shared" si="24"/>
        <v>1150</v>
      </c>
      <c r="E89" s="9">
        <f t="shared" si="21"/>
        <v>7.82</v>
      </c>
      <c r="F89" s="8">
        <f t="shared" si="22"/>
        <v>391</v>
      </c>
      <c r="G89" s="8">
        <f t="shared" si="23"/>
        <v>8</v>
      </c>
      <c r="H89" s="8">
        <v>400</v>
      </c>
      <c r="I89" s="8">
        <v>888</v>
      </c>
      <c r="J89" s="8">
        <f t="shared" si="20"/>
        <v>17.760000000000002</v>
      </c>
      <c r="K89" s="32" t="s">
        <v>10</v>
      </c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</row>
    <row r="90" spans="1:86" s="15" customFormat="1" ht="30.75" customHeight="1" x14ac:dyDescent="0.2">
      <c r="A90" s="18" t="s">
        <v>222</v>
      </c>
      <c r="B90" s="20">
        <v>20</v>
      </c>
      <c r="C90" s="7">
        <v>28</v>
      </c>
      <c r="D90" s="8">
        <f t="shared" si="24"/>
        <v>1400</v>
      </c>
      <c r="E90" s="9">
        <f t="shared" ref="E90:E130" si="25">C90*34%</f>
        <v>9.5200000000000014</v>
      </c>
      <c r="F90" s="8">
        <f t="shared" ref="F90:F130" si="26">D90*34%</f>
        <v>476.00000000000006</v>
      </c>
      <c r="G90" s="8">
        <f t="shared" si="23"/>
        <v>8</v>
      </c>
      <c r="H90" s="8">
        <v>400</v>
      </c>
      <c r="I90" s="8">
        <v>888</v>
      </c>
      <c r="J90" s="8">
        <f t="shared" ref="J90:J102" si="27">I90/1000*20</f>
        <v>17.760000000000002</v>
      </c>
      <c r="K90" s="32" t="s">
        <v>10</v>
      </c>
      <c r="L90" s="12"/>
      <c r="M90" s="34"/>
      <c r="N90" s="35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</row>
    <row r="91" spans="1:86" s="15" customFormat="1" ht="26.25" customHeight="1" x14ac:dyDescent="0.2">
      <c r="A91" s="18" t="s">
        <v>223</v>
      </c>
      <c r="B91" s="20">
        <v>20</v>
      </c>
      <c r="C91" s="7">
        <v>28</v>
      </c>
      <c r="D91" s="8">
        <f t="shared" si="24"/>
        <v>1400</v>
      </c>
      <c r="E91" s="9">
        <f t="shared" si="25"/>
        <v>9.5200000000000014</v>
      </c>
      <c r="F91" s="8">
        <f t="shared" si="26"/>
        <v>476.00000000000006</v>
      </c>
      <c r="G91" s="8">
        <f t="shared" ref="G91:G99" si="28">H91/1000*B91</f>
        <v>8</v>
      </c>
      <c r="H91" s="8">
        <v>400</v>
      </c>
      <c r="I91" s="8">
        <v>888</v>
      </c>
      <c r="J91" s="8">
        <f t="shared" si="27"/>
        <v>17.760000000000002</v>
      </c>
      <c r="K91" s="32" t="s">
        <v>10</v>
      </c>
      <c r="L91" s="12"/>
      <c r="M91" s="34"/>
      <c r="N91" s="35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</row>
    <row r="92" spans="1:86" s="15" customFormat="1" ht="24.75" customHeight="1" x14ac:dyDescent="0.2">
      <c r="A92" s="18" t="s">
        <v>224</v>
      </c>
      <c r="B92" s="20">
        <v>20</v>
      </c>
      <c r="C92" s="7">
        <v>28</v>
      </c>
      <c r="D92" s="8">
        <f t="shared" si="24"/>
        <v>1400</v>
      </c>
      <c r="E92" s="9">
        <f t="shared" si="25"/>
        <v>9.5200000000000014</v>
      </c>
      <c r="F92" s="8">
        <f t="shared" si="26"/>
        <v>476.00000000000006</v>
      </c>
      <c r="G92" s="8">
        <f t="shared" si="28"/>
        <v>8</v>
      </c>
      <c r="H92" s="8">
        <v>400</v>
      </c>
      <c r="I92" s="8">
        <v>888</v>
      </c>
      <c r="J92" s="8">
        <f t="shared" si="27"/>
        <v>17.760000000000002</v>
      </c>
      <c r="K92" s="32" t="s">
        <v>10</v>
      </c>
      <c r="L92" s="12"/>
      <c r="M92" s="34"/>
      <c r="N92" s="35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</row>
    <row r="93" spans="1:86" s="15" customFormat="1" ht="24.75" customHeight="1" x14ac:dyDescent="0.2">
      <c r="A93" s="18" t="s">
        <v>225</v>
      </c>
      <c r="B93" s="20">
        <v>20</v>
      </c>
      <c r="C93" s="7">
        <v>28</v>
      </c>
      <c r="D93" s="8">
        <f t="shared" si="24"/>
        <v>1400</v>
      </c>
      <c r="E93" s="9">
        <f t="shared" si="25"/>
        <v>9.5200000000000014</v>
      </c>
      <c r="F93" s="8">
        <f t="shared" si="26"/>
        <v>476.00000000000006</v>
      </c>
      <c r="G93" s="8">
        <f t="shared" si="28"/>
        <v>8</v>
      </c>
      <c r="H93" s="8">
        <v>400</v>
      </c>
      <c r="I93" s="8">
        <v>888</v>
      </c>
      <c r="J93" s="8">
        <f t="shared" si="27"/>
        <v>17.760000000000002</v>
      </c>
      <c r="K93" s="32" t="s">
        <v>10</v>
      </c>
      <c r="L93" s="12"/>
      <c r="M93" s="34"/>
      <c r="N93" s="35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</row>
    <row r="94" spans="1:86" s="15" customFormat="1" ht="24.75" customHeight="1" x14ac:dyDescent="0.2">
      <c r="A94" s="18" t="s">
        <v>226</v>
      </c>
      <c r="B94" s="20">
        <v>20</v>
      </c>
      <c r="C94" s="7">
        <v>28</v>
      </c>
      <c r="D94" s="8">
        <f t="shared" si="24"/>
        <v>1400</v>
      </c>
      <c r="E94" s="9">
        <f t="shared" si="25"/>
        <v>9.5200000000000014</v>
      </c>
      <c r="F94" s="8">
        <f t="shared" si="26"/>
        <v>476.00000000000006</v>
      </c>
      <c r="G94" s="8">
        <f t="shared" si="28"/>
        <v>8</v>
      </c>
      <c r="H94" s="8">
        <v>400</v>
      </c>
      <c r="I94" s="8">
        <v>888</v>
      </c>
      <c r="J94" s="8">
        <f t="shared" si="27"/>
        <v>17.760000000000002</v>
      </c>
      <c r="K94" s="32" t="s">
        <v>10</v>
      </c>
      <c r="L94" s="12"/>
      <c r="M94" s="34"/>
      <c r="N94" s="35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</row>
    <row r="95" spans="1:86" s="15" customFormat="1" ht="24.75" customHeight="1" x14ac:dyDescent="0.2">
      <c r="A95" s="18" t="s">
        <v>227</v>
      </c>
      <c r="B95" s="20">
        <v>20</v>
      </c>
      <c r="C95" s="7">
        <v>28</v>
      </c>
      <c r="D95" s="8">
        <f t="shared" si="24"/>
        <v>1400</v>
      </c>
      <c r="E95" s="9">
        <f t="shared" si="25"/>
        <v>9.5200000000000014</v>
      </c>
      <c r="F95" s="8">
        <f t="shared" si="26"/>
        <v>476.00000000000006</v>
      </c>
      <c r="G95" s="8">
        <f t="shared" si="28"/>
        <v>8</v>
      </c>
      <c r="H95" s="8">
        <v>400</v>
      </c>
      <c r="I95" s="8">
        <v>888</v>
      </c>
      <c r="J95" s="8">
        <f t="shared" si="27"/>
        <v>17.760000000000002</v>
      </c>
      <c r="K95" s="32" t="s">
        <v>10</v>
      </c>
      <c r="L95" s="12"/>
      <c r="M95" s="34"/>
      <c r="N95" s="35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</row>
    <row r="96" spans="1:86" s="15" customFormat="1" ht="24.75" customHeight="1" x14ac:dyDescent="0.2">
      <c r="A96" s="21" t="s">
        <v>257</v>
      </c>
      <c r="B96" s="20">
        <v>20</v>
      </c>
      <c r="C96" s="7">
        <v>28</v>
      </c>
      <c r="D96" s="8">
        <f t="shared" si="24"/>
        <v>1400</v>
      </c>
      <c r="E96" s="9">
        <f t="shared" si="25"/>
        <v>9.5200000000000014</v>
      </c>
      <c r="F96" s="8">
        <f t="shared" si="26"/>
        <v>476.00000000000006</v>
      </c>
      <c r="G96" s="8">
        <f t="shared" si="28"/>
        <v>8</v>
      </c>
      <c r="H96" s="8">
        <v>400</v>
      </c>
      <c r="I96" s="8">
        <v>888</v>
      </c>
      <c r="J96" s="8">
        <f t="shared" si="27"/>
        <v>17.760000000000002</v>
      </c>
      <c r="K96" s="32" t="s">
        <v>10</v>
      </c>
      <c r="L96" s="12"/>
      <c r="M96" s="34"/>
      <c r="N96" s="35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</row>
    <row r="97" spans="1:86" s="15" customFormat="1" ht="24.75" customHeight="1" x14ac:dyDescent="0.2">
      <c r="A97" s="21" t="s">
        <v>258</v>
      </c>
      <c r="B97" s="20">
        <v>20</v>
      </c>
      <c r="C97" s="7">
        <v>28</v>
      </c>
      <c r="D97" s="8">
        <f t="shared" si="24"/>
        <v>1400</v>
      </c>
      <c r="E97" s="9">
        <f t="shared" si="25"/>
        <v>9.5200000000000014</v>
      </c>
      <c r="F97" s="8">
        <f t="shared" si="26"/>
        <v>476.00000000000006</v>
      </c>
      <c r="G97" s="8">
        <f t="shared" si="28"/>
        <v>8</v>
      </c>
      <c r="H97" s="8">
        <v>400</v>
      </c>
      <c r="I97" s="8">
        <v>888</v>
      </c>
      <c r="J97" s="8">
        <f t="shared" si="27"/>
        <v>17.760000000000002</v>
      </c>
      <c r="K97" s="32" t="s">
        <v>10</v>
      </c>
      <c r="L97" s="12"/>
      <c r="M97" s="34"/>
      <c r="N97" s="35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</row>
    <row r="98" spans="1:86" s="15" customFormat="1" ht="27" customHeight="1" x14ac:dyDescent="0.2">
      <c r="A98" s="21" t="s">
        <v>255</v>
      </c>
      <c r="B98" s="20">
        <v>20</v>
      </c>
      <c r="C98" s="7">
        <v>26</v>
      </c>
      <c r="D98" s="8">
        <f t="shared" si="24"/>
        <v>1300</v>
      </c>
      <c r="E98" s="9">
        <f t="shared" si="25"/>
        <v>8.84</v>
      </c>
      <c r="F98" s="8">
        <f t="shared" si="26"/>
        <v>442.00000000000006</v>
      </c>
      <c r="G98" s="8">
        <f t="shared" si="28"/>
        <v>8</v>
      </c>
      <c r="H98" s="8">
        <v>400</v>
      </c>
      <c r="I98" s="8">
        <v>888</v>
      </c>
      <c r="J98" s="8">
        <f t="shared" si="27"/>
        <v>17.760000000000002</v>
      </c>
      <c r="K98" s="32" t="s">
        <v>10</v>
      </c>
      <c r="L98" s="12"/>
      <c r="M98" s="34"/>
      <c r="N98" s="35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</row>
    <row r="99" spans="1:86" s="15" customFormat="1" ht="27" customHeight="1" x14ac:dyDescent="0.2">
      <c r="A99" s="21" t="s">
        <v>256</v>
      </c>
      <c r="B99" s="20">
        <v>20</v>
      </c>
      <c r="C99" s="7">
        <v>26</v>
      </c>
      <c r="D99" s="8">
        <f t="shared" si="24"/>
        <v>1300</v>
      </c>
      <c r="E99" s="9">
        <f t="shared" si="25"/>
        <v>8.84</v>
      </c>
      <c r="F99" s="8">
        <f t="shared" si="26"/>
        <v>442.00000000000006</v>
      </c>
      <c r="G99" s="8">
        <f t="shared" si="28"/>
        <v>8</v>
      </c>
      <c r="H99" s="8">
        <v>400</v>
      </c>
      <c r="I99" s="8">
        <v>888</v>
      </c>
      <c r="J99" s="8">
        <f t="shared" si="27"/>
        <v>17.760000000000002</v>
      </c>
      <c r="K99" s="32" t="s">
        <v>10</v>
      </c>
      <c r="L99" s="12"/>
      <c r="M99" s="34"/>
      <c r="N99" s="35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</row>
    <row r="100" spans="1:86" s="15" customFormat="1" ht="42" customHeight="1" x14ac:dyDescent="0.2">
      <c r="A100" s="10" t="s">
        <v>31</v>
      </c>
      <c r="B100" s="11">
        <v>20</v>
      </c>
      <c r="C100" s="7">
        <v>18</v>
      </c>
      <c r="D100" s="8">
        <f t="shared" si="24"/>
        <v>900</v>
      </c>
      <c r="E100" s="9">
        <f t="shared" si="25"/>
        <v>6.12</v>
      </c>
      <c r="F100" s="8">
        <f t="shared" si="26"/>
        <v>306</v>
      </c>
      <c r="G100" s="8">
        <f>H100/1000*B100</f>
        <v>8</v>
      </c>
      <c r="H100" s="8">
        <v>400</v>
      </c>
      <c r="I100" s="8">
        <v>888</v>
      </c>
      <c r="J100" s="8">
        <f t="shared" si="27"/>
        <v>17.760000000000002</v>
      </c>
      <c r="K100" s="32" t="s">
        <v>5</v>
      </c>
      <c r="L100" s="12"/>
      <c r="M100" s="34"/>
      <c r="N100" s="35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</row>
    <row r="101" spans="1:86" s="15" customFormat="1" ht="41.25" customHeight="1" x14ac:dyDescent="0.2">
      <c r="A101" s="10" t="s">
        <v>32</v>
      </c>
      <c r="B101" s="11">
        <v>20</v>
      </c>
      <c r="C101" s="7">
        <v>18</v>
      </c>
      <c r="D101" s="8">
        <f t="shared" si="24"/>
        <v>900</v>
      </c>
      <c r="E101" s="9">
        <f t="shared" si="25"/>
        <v>6.12</v>
      </c>
      <c r="F101" s="8">
        <f t="shared" si="26"/>
        <v>306</v>
      </c>
      <c r="G101" s="8">
        <f>H101/1000*B101</f>
        <v>8</v>
      </c>
      <c r="H101" s="8">
        <v>400</v>
      </c>
      <c r="I101" s="8">
        <v>888</v>
      </c>
      <c r="J101" s="8">
        <f t="shared" si="27"/>
        <v>17.760000000000002</v>
      </c>
      <c r="K101" s="32" t="s">
        <v>5</v>
      </c>
      <c r="L101" s="12"/>
      <c r="M101" s="34"/>
      <c r="N101" s="35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</row>
    <row r="102" spans="1:86" s="15" customFormat="1" ht="41.25" customHeight="1" x14ac:dyDescent="0.2">
      <c r="A102" s="10" t="s">
        <v>67</v>
      </c>
      <c r="B102" s="11">
        <v>20</v>
      </c>
      <c r="C102" s="7">
        <v>18</v>
      </c>
      <c r="D102" s="8">
        <f t="shared" si="24"/>
        <v>900</v>
      </c>
      <c r="E102" s="9">
        <f t="shared" si="25"/>
        <v>6.12</v>
      </c>
      <c r="F102" s="8">
        <f t="shared" si="26"/>
        <v>306</v>
      </c>
      <c r="G102" s="8">
        <f>H102/1000*B102</f>
        <v>8</v>
      </c>
      <c r="H102" s="8">
        <v>400</v>
      </c>
      <c r="I102" s="8">
        <v>888</v>
      </c>
      <c r="J102" s="8">
        <f t="shared" si="27"/>
        <v>17.760000000000002</v>
      </c>
      <c r="K102" s="32" t="s">
        <v>5</v>
      </c>
      <c r="L102" s="12"/>
      <c r="M102" s="34"/>
      <c r="N102" s="35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</row>
    <row r="103" spans="1:86" s="15" customFormat="1" ht="41.25" customHeight="1" x14ac:dyDescent="0.2">
      <c r="A103" s="10" t="s">
        <v>66</v>
      </c>
      <c r="B103" s="11">
        <v>20</v>
      </c>
      <c r="C103" s="7">
        <v>18</v>
      </c>
      <c r="D103" s="8">
        <f t="shared" si="24"/>
        <v>900</v>
      </c>
      <c r="E103" s="9">
        <f t="shared" si="25"/>
        <v>6.12</v>
      </c>
      <c r="F103" s="8">
        <f t="shared" si="26"/>
        <v>306</v>
      </c>
      <c r="G103" s="8">
        <f>H103/1000*B103</f>
        <v>8</v>
      </c>
      <c r="H103" s="8">
        <v>400</v>
      </c>
      <c r="I103" s="8">
        <v>888</v>
      </c>
      <c r="J103" s="8">
        <f>I103/1000*20</f>
        <v>17.760000000000002</v>
      </c>
      <c r="K103" s="32" t="s">
        <v>5</v>
      </c>
      <c r="L103" s="12"/>
      <c r="M103" s="34"/>
      <c r="N103" s="35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</row>
    <row r="104" spans="1:86" s="15" customFormat="1" ht="41.25" customHeight="1" x14ac:dyDescent="0.2">
      <c r="A104" s="10" t="s">
        <v>15</v>
      </c>
      <c r="B104" s="11">
        <v>20</v>
      </c>
      <c r="C104" s="7">
        <v>28</v>
      </c>
      <c r="D104" s="8">
        <f t="shared" si="24"/>
        <v>1400</v>
      </c>
      <c r="E104" s="9">
        <f t="shared" si="25"/>
        <v>9.5200000000000014</v>
      </c>
      <c r="F104" s="8">
        <f t="shared" si="26"/>
        <v>476.00000000000006</v>
      </c>
      <c r="G104" s="8">
        <f t="shared" ref="G104:G111" si="29">H104/1000*B104</f>
        <v>8</v>
      </c>
      <c r="H104" s="8">
        <v>400</v>
      </c>
      <c r="I104" s="8">
        <v>888</v>
      </c>
      <c r="J104" s="8">
        <f>I104/1000*20</f>
        <v>17.760000000000002</v>
      </c>
      <c r="K104" s="32" t="s">
        <v>5</v>
      </c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</row>
    <row r="105" spans="1:86" s="15" customFormat="1" ht="41.25" customHeight="1" x14ac:dyDescent="0.2">
      <c r="A105" s="10" t="s">
        <v>30</v>
      </c>
      <c r="B105" s="11">
        <v>20</v>
      </c>
      <c r="C105" s="7">
        <v>28</v>
      </c>
      <c r="D105" s="8">
        <f t="shared" si="24"/>
        <v>1400</v>
      </c>
      <c r="E105" s="9">
        <f t="shared" si="25"/>
        <v>9.5200000000000014</v>
      </c>
      <c r="F105" s="8">
        <f t="shared" si="26"/>
        <v>476.00000000000006</v>
      </c>
      <c r="G105" s="8">
        <f t="shared" si="29"/>
        <v>8</v>
      </c>
      <c r="H105" s="8">
        <v>400</v>
      </c>
      <c r="I105" s="8">
        <v>888</v>
      </c>
      <c r="J105" s="8">
        <f>I105/1000*20</f>
        <v>17.760000000000002</v>
      </c>
      <c r="K105" s="32" t="s">
        <v>5</v>
      </c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</row>
    <row r="106" spans="1:86" s="15" customFormat="1" ht="41.25" customHeight="1" x14ac:dyDescent="0.2">
      <c r="A106" s="10" t="s">
        <v>20</v>
      </c>
      <c r="B106" s="11">
        <v>20</v>
      </c>
      <c r="C106" s="7">
        <v>34</v>
      </c>
      <c r="D106" s="8">
        <f t="shared" si="24"/>
        <v>1700</v>
      </c>
      <c r="E106" s="9">
        <f t="shared" si="25"/>
        <v>11.56</v>
      </c>
      <c r="F106" s="8">
        <f t="shared" si="26"/>
        <v>578</v>
      </c>
      <c r="G106" s="8">
        <f>H106/1000*B106</f>
        <v>8</v>
      </c>
      <c r="H106" s="8">
        <v>400</v>
      </c>
      <c r="I106" s="8">
        <f>F106+H106</f>
        <v>978</v>
      </c>
      <c r="J106" s="8">
        <f>E106+G106</f>
        <v>19.560000000000002</v>
      </c>
      <c r="K106" s="32" t="s">
        <v>5</v>
      </c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</row>
    <row r="107" spans="1:86" s="15" customFormat="1" ht="41.25" customHeight="1" x14ac:dyDescent="0.2">
      <c r="A107" s="10" t="s">
        <v>103</v>
      </c>
      <c r="B107" s="11">
        <v>20</v>
      </c>
      <c r="C107" s="7">
        <v>26</v>
      </c>
      <c r="D107" s="8">
        <f t="shared" si="24"/>
        <v>1300</v>
      </c>
      <c r="E107" s="9">
        <f t="shared" si="25"/>
        <v>8.84</v>
      </c>
      <c r="F107" s="8">
        <f t="shared" si="26"/>
        <v>442.00000000000006</v>
      </c>
      <c r="G107" s="8">
        <f t="shared" si="29"/>
        <v>8</v>
      </c>
      <c r="H107" s="8">
        <v>400</v>
      </c>
      <c r="I107" s="8">
        <v>888</v>
      </c>
      <c r="J107" s="8">
        <f t="shared" ref="J107:J108" si="30">I107/1000*20</f>
        <v>17.760000000000002</v>
      </c>
      <c r="K107" s="32" t="s">
        <v>5</v>
      </c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</row>
    <row r="108" spans="1:86" s="15" customFormat="1" ht="41.25" customHeight="1" x14ac:dyDescent="0.2">
      <c r="A108" s="10" t="s">
        <v>104</v>
      </c>
      <c r="B108" s="11">
        <v>20</v>
      </c>
      <c r="C108" s="7">
        <v>28</v>
      </c>
      <c r="D108" s="8">
        <f t="shared" si="24"/>
        <v>1400</v>
      </c>
      <c r="E108" s="9">
        <f t="shared" si="25"/>
        <v>9.5200000000000014</v>
      </c>
      <c r="F108" s="8">
        <f t="shared" si="26"/>
        <v>476.00000000000006</v>
      </c>
      <c r="G108" s="8">
        <f t="shared" si="29"/>
        <v>8</v>
      </c>
      <c r="H108" s="8">
        <v>400</v>
      </c>
      <c r="I108" s="8">
        <v>888</v>
      </c>
      <c r="J108" s="8">
        <f t="shared" si="30"/>
        <v>17.760000000000002</v>
      </c>
      <c r="K108" s="32" t="s">
        <v>5</v>
      </c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</row>
    <row r="109" spans="1:86" s="15" customFormat="1" ht="41.25" customHeight="1" x14ac:dyDescent="0.2">
      <c r="A109" s="10" t="s">
        <v>19</v>
      </c>
      <c r="B109" s="11">
        <v>20</v>
      </c>
      <c r="C109" s="7">
        <v>23</v>
      </c>
      <c r="D109" s="8">
        <f t="shared" si="24"/>
        <v>1150</v>
      </c>
      <c r="E109" s="9">
        <f t="shared" si="25"/>
        <v>7.82</v>
      </c>
      <c r="F109" s="8">
        <f t="shared" si="26"/>
        <v>391</v>
      </c>
      <c r="G109" s="8">
        <f>H109/1000*B109</f>
        <v>8</v>
      </c>
      <c r="H109" s="8">
        <v>400</v>
      </c>
      <c r="I109" s="8">
        <v>888</v>
      </c>
      <c r="J109" s="8">
        <f>I109/1000*20</f>
        <v>17.760000000000002</v>
      </c>
      <c r="K109" s="32" t="s">
        <v>5</v>
      </c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</row>
    <row r="110" spans="1:86" s="15" customFormat="1" ht="41.25" customHeight="1" x14ac:dyDescent="0.2">
      <c r="A110" s="56" t="s">
        <v>342</v>
      </c>
      <c r="B110" s="51">
        <v>23</v>
      </c>
      <c r="C110" s="52">
        <v>36</v>
      </c>
      <c r="D110" s="53">
        <f t="shared" si="24"/>
        <v>1565.217391304348</v>
      </c>
      <c r="E110" s="54">
        <f t="shared" si="25"/>
        <v>12.24</v>
      </c>
      <c r="F110" s="53">
        <f t="shared" si="26"/>
        <v>532.17391304347836</v>
      </c>
      <c r="G110" s="53">
        <f>H110/1000*B110</f>
        <v>9.2000000000000011</v>
      </c>
      <c r="H110" s="53">
        <v>400</v>
      </c>
      <c r="I110" s="53">
        <f>SUM(F110+H110)</f>
        <v>932.17391304347836</v>
      </c>
      <c r="J110" s="53">
        <f>SUM(E110+G110)</f>
        <v>21.44</v>
      </c>
      <c r="K110" s="55" t="s">
        <v>5</v>
      </c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</row>
    <row r="111" spans="1:86" s="15" customFormat="1" ht="41.25" customHeight="1" x14ac:dyDescent="0.2">
      <c r="A111" s="10" t="s">
        <v>17</v>
      </c>
      <c r="B111" s="11">
        <v>20</v>
      </c>
      <c r="C111" s="7">
        <v>34</v>
      </c>
      <c r="D111" s="8">
        <f t="shared" si="24"/>
        <v>1700</v>
      </c>
      <c r="E111" s="9">
        <f t="shared" si="25"/>
        <v>11.56</v>
      </c>
      <c r="F111" s="8">
        <f t="shared" si="26"/>
        <v>578</v>
      </c>
      <c r="G111" s="8">
        <f t="shared" si="29"/>
        <v>8</v>
      </c>
      <c r="H111" s="8">
        <v>400</v>
      </c>
      <c r="I111" s="8">
        <f t="shared" ref="I111:I129" si="31">F111+H111</f>
        <v>978</v>
      </c>
      <c r="J111" s="8">
        <f>E111+G111</f>
        <v>19.560000000000002</v>
      </c>
      <c r="K111" s="32" t="s">
        <v>5</v>
      </c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</row>
    <row r="112" spans="1:86" s="15" customFormat="1" ht="41.25" customHeight="1" x14ac:dyDescent="0.2">
      <c r="A112" s="10" t="s">
        <v>18</v>
      </c>
      <c r="B112" s="11">
        <v>20</v>
      </c>
      <c r="C112" s="7">
        <v>34</v>
      </c>
      <c r="D112" s="8">
        <f t="shared" si="24"/>
        <v>1700</v>
      </c>
      <c r="E112" s="9">
        <f t="shared" si="25"/>
        <v>11.56</v>
      </c>
      <c r="F112" s="8">
        <f t="shared" si="26"/>
        <v>578</v>
      </c>
      <c r="G112" s="8">
        <f t="shared" ref="G112:G189" si="32">H112/1000*B112</f>
        <v>8</v>
      </c>
      <c r="H112" s="8">
        <v>400</v>
      </c>
      <c r="I112" s="8">
        <f t="shared" si="31"/>
        <v>978</v>
      </c>
      <c r="J112" s="8">
        <f>E112+G112</f>
        <v>19.560000000000002</v>
      </c>
      <c r="K112" s="32" t="s">
        <v>5</v>
      </c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</row>
    <row r="113" spans="1:86" s="15" customFormat="1" ht="41.25" customHeight="1" x14ac:dyDescent="0.2">
      <c r="A113" s="10" t="s">
        <v>42</v>
      </c>
      <c r="B113" s="11">
        <v>20</v>
      </c>
      <c r="C113" s="7">
        <v>27</v>
      </c>
      <c r="D113" s="8">
        <f t="shared" si="24"/>
        <v>1350</v>
      </c>
      <c r="E113" s="9">
        <f t="shared" si="25"/>
        <v>9.1800000000000015</v>
      </c>
      <c r="F113" s="8">
        <f t="shared" si="26"/>
        <v>459.00000000000006</v>
      </c>
      <c r="G113" s="8">
        <f t="shared" si="32"/>
        <v>8</v>
      </c>
      <c r="H113" s="8">
        <v>400</v>
      </c>
      <c r="I113" s="8">
        <v>888</v>
      </c>
      <c r="J113" s="8">
        <f t="shared" ref="J113:J116" si="33">I113/1000*20</f>
        <v>17.760000000000002</v>
      </c>
      <c r="K113" s="32" t="s">
        <v>5</v>
      </c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</row>
    <row r="114" spans="1:86" s="15" customFormat="1" ht="41.25" customHeight="1" x14ac:dyDescent="0.2">
      <c r="A114" s="22" t="s">
        <v>43</v>
      </c>
      <c r="B114" s="11">
        <v>20</v>
      </c>
      <c r="C114" s="7">
        <v>27</v>
      </c>
      <c r="D114" s="8">
        <f t="shared" si="24"/>
        <v>1350</v>
      </c>
      <c r="E114" s="9">
        <f t="shared" si="25"/>
        <v>9.1800000000000015</v>
      </c>
      <c r="F114" s="8">
        <f t="shared" si="26"/>
        <v>459.00000000000006</v>
      </c>
      <c r="G114" s="8">
        <f t="shared" si="32"/>
        <v>8</v>
      </c>
      <c r="H114" s="8">
        <v>400</v>
      </c>
      <c r="I114" s="8">
        <v>888</v>
      </c>
      <c r="J114" s="8">
        <f t="shared" si="33"/>
        <v>17.760000000000002</v>
      </c>
      <c r="K114" s="32" t="s">
        <v>5</v>
      </c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</row>
    <row r="115" spans="1:86" s="15" customFormat="1" ht="41.25" customHeight="1" x14ac:dyDescent="0.2">
      <c r="A115" s="10" t="s">
        <v>79</v>
      </c>
      <c r="B115" s="11">
        <v>20</v>
      </c>
      <c r="C115" s="7">
        <v>25</v>
      </c>
      <c r="D115" s="8">
        <f t="shared" si="24"/>
        <v>1250</v>
      </c>
      <c r="E115" s="9">
        <f t="shared" si="25"/>
        <v>8.5</v>
      </c>
      <c r="F115" s="8">
        <f t="shared" si="26"/>
        <v>425.00000000000006</v>
      </c>
      <c r="G115" s="8">
        <f>H115/1000*B115</f>
        <v>8</v>
      </c>
      <c r="H115" s="8">
        <v>400</v>
      </c>
      <c r="I115" s="8">
        <v>888</v>
      </c>
      <c r="J115" s="8">
        <f t="shared" si="33"/>
        <v>17.760000000000002</v>
      </c>
      <c r="K115" s="32" t="s">
        <v>5</v>
      </c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</row>
    <row r="116" spans="1:86" s="15" customFormat="1" ht="41.25" customHeight="1" x14ac:dyDescent="0.2">
      <c r="A116" s="10" t="s">
        <v>80</v>
      </c>
      <c r="B116" s="11">
        <v>20</v>
      </c>
      <c r="C116" s="7">
        <v>25</v>
      </c>
      <c r="D116" s="8">
        <f t="shared" si="24"/>
        <v>1250</v>
      </c>
      <c r="E116" s="9">
        <f t="shared" si="25"/>
        <v>8.5</v>
      </c>
      <c r="F116" s="8">
        <f t="shared" si="26"/>
        <v>425.00000000000006</v>
      </c>
      <c r="G116" s="8">
        <f>H116/1000*B116</f>
        <v>8</v>
      </c>
      <c r="H116" s="8">
        <v>400</v>
      </c>
      <c r="I116" s="8">
        <v>888</v>
      </c>
      <c r="J116" s="8">
        <f t="shared" si="33"/>
        <v>17.760000000000002</v>
      </c>
      <c r="K116" s="32" t="s">
        <v>5</v>
      </c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</row>
    <row r="117" spans="1:86" s="15" customFormat="1" ht="41.25" customHeight="1" x14ac:dyDescent="0.2">
      <c r="A117" s="22" t="s">
        <v>220</v>
      </c>
      <c r="B117" s="11">
        <v>20</v>
      </c>
      <c r="C117" s="7">
        <v>32</v>
      </c>
      <c r="D117" s="8">
        <f>C117/B117*1000</f>
        <v>1600</v>
      </c>
      <c r="E117" s="9">
        <f t="shared" si="25"/>
        <v>10.88</v>
      </c>
      <c r="F117" s="8">
        <f t="shared" si="26"/>
        <v>544</v>
      </c>
      <c r="G117" s="8">
        <f>H117/1000*B117</f>
        <v>8</v>
      </c>
      <c r="H117" s="8">
        <v>400</v>
      </c>
      <c r="I117" s="8">
        <f t="shared" si="31"/>
        <v>944</v>
      </c>
      <c r="J117" s="8">
        <f t="shared" ref="J117:J127" si="34">E117+G117</f>
        <v>18.880000000000003</v>
      </c>
      <c r="K117" s="32" t="s">
        <v>5</v>
      </c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</row>
    <row r="118" spans="1:86" s="15" customFormat="1" ht="41.25" customHeight="1" x14ac:dyDescent="0.2">
      <c r="A118" s="22" t="s">
        <v>219</v>
      </c>
      <c r="B118" s="11">
        <v>20</v>
      </c>
      <c r="C118" s="7">
        <v>32</v>
      </c>
      <c r="D118" s="8">
        <f>C118/B118*1000</f>
        <v>1600</v>
      </c>
      <c r="E118" s="9">
        <f t="shared" si="25"/>
        <v>10.88</v>
      </c>
      <c r="F118" s="8">
        <f t="shared" si="26"/>
        <v>544</v>
      </c>
      <c r="G118" s="8">
        <f>H118/1000*B118</f>
        <v>8</v>
      </c>
      <c r="H118" s="8">
        <v>400</v>
      </c>
      <c r="I118" s="8">
        <f t="shared" si="31"/>
        <v>944</v>
      </c>
      <c r="J118" s="8">
        <f t="shared" si="34"/>
        <v>18.880000000000003</v>
      </c>
      <c r="K118" s="32" t="s">
        <v>5</v>
      </c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</row>
    <row r="119" spans="1:86" s="15" customFormat="1" ht="41.25" customHeight="1" x14ac:dyDescent="0.2">
      <c r="A119" s="10" t="s">
        <v>96</v>
      </c>
      <c r="B119" s="11">
        <v>20</v>
      </c>
      <c r="C119" s="7">
        <v>27</v>
      </c>
      <c r="D119" s="8">
        <f t="shared" si="24"/>
        <v>1350</v>
      </c>
      <c r="E119" s="9">
        <f t="shared" si="25"/>
        <v>9.1800000000000015</v>
      </c>
      <c r="F119" s="8">
        <f t="shared" si="26"/>
        <v>459.00000000000006</v>
      </c>
      <c r="G119" s="8">
        <f t="shared" si="32"/>
        <v>8</v>
      </c>
      <c r="H119" s="8">
        <v>400</v>
      </c>
      <c r="I119" s="8">
        <v>888</v>
      </c>
      <c r="J119" s="8">
        <f t="shared" ref="J119:J120" si="35">I119/1000*20</f>
        <v>17.760000000000002</v>
      </c>
      <c r="K119" s="32" t="s">
        <v>5</v>
      </c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</row>
    <row r="120" spans="1:86" s="15" customFormat="1" ht="41.25" customHeight="1" x14ac:dyDescent="0.2">
      <c r="A120" s="22" t="s">
        <v>246</v>
      </c>
      <c r="B120" s="11">
        <v>20</v>
      </c>
      <c r="C120" s="7">
        <v>28</v>
      </c>
      <c r="D120" s="8">
        <f t="shared" si="24"/>
        <v>1400</v>
      </c>
      <c r="E120" s="9">
        <f t="shared" si="25"/>
        <v>9.5200000000000014</v>
      </c>
      <c r="F120" s="8">
        <f t="shared" si="26"/>
        <v>476.00000000000006</v>
      </c>
      <c r="G120" s="8">
        <f t="shared" si="32"/>
        <v>8</v>
      </c>
      <c r="H120" s="8">
        <v>400</v>
      </c>
      <c r="I120" s="8">
        <v>888</v>
      </c>
      <c r="J120" s="8">
        <f t="shared" si="35"/>
        <v>17.760000000000002</v>
      </c>
      <c r="K120" s="32" t="s">
        <v>5</v>
      </c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</row>
    <row r="121" spans="1:86" s="15" customFormat="1" ht="41.25" customHeight="1" x14ac:dyDescent="0.2">
      <c r="A121" s="50" t="s">
        <v>343</v>
      </c>
      <c r="B121" s="51">
        <v>23</v>
      </c>
      <c r="C121" s="52">
        <v>36</v>
      </c>
      <c r="D121" s="53">
        <f t="shared" si="24"/>
        <v>1565.217391304348</v>
      </c>
      <c r="E121" s="54">
        <f t="shared" si="25"/>
        <v>12.24</v>
      </c>
      <c r="F121" s="53">
        <f t="shared" si="26"/>
        <v>532.17391304347836</v>
      </c>
      <c r="G121" s="53">
        <f t="shared" si="32"/>
        <v>9.2000000000000011</v>
      </c>
      <c r="H121" s="53">
        <v>400</v>
      </c>
      <c r="I121" s="53">
        <f>F121+H121</f>
        <v>932.17391304347836</v>
      </c>
      <c r="J121" s="53">
        <f>E121+G121</f>
        <v>21.44</v>
      </c>
      <c r="K121" s="55" t="s">
        <v>5</v>
      </c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</row>
    <row r="122" spans="1:86" s="15" customFormat="1" ht="41.25" customHeight="1" x14ac:dyDescent="0.2">
      <c r="A122" s="22" t="s">
        <v>245</v>
      </c>
      <c r="B122" s="11">
        <v>20</v>
      </c>
      <c r="C122" s="7">
        <v>32</v>
      </c>
      <c r="D122" s="8">
        <f t="shared" si="24"/>
        <v>1600</v>
      </c>
      <c r="E122" s="9">
        <f t="shared" si="25"/>
        <v>10.88</v>
      </c>
      <c r="F122" s="8">
        <f t="shared" si="26"/>
        <v>544</v>
      </c>
      <c r="G122" s="8">
        <f t="shared" si="32"/>
        <v>8</v>
      </c>
      <c r="H122" s="8">
        <v>400</v>
      </c>
      <c r="I122" s="8">
        <f t="shared" si="31"/>
        <v>944</v>
      </c>
      <c r="J122" s="8">
        <f t="shared" si="34"/>
        <v>18.880000000000003</v>
      </c>
      <c r="K122" s="32" t="s">
        <v>5</v>
      </c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</row>
    <row r="123" spans="1:86" s="15" customFormat="1" ht="41.25" customHeight="1" x14ac:dyDescent="0.2">
      <c r="A123" s="10" t="s">
        <v>234</v>
      </c>
      <c r="B123" s="11">
        <v>20</v>
      </c>
      <c r="C123" s="7">
        <v>29</v>
      </c>
      <c r="D123" s="8">
        <f t="shared" si="24"/>
        <v>1450</v>
      </c>
      <c r="E123" s="9">
        <f t="shared" si="25"/>
        <v>9.8600000000000012</v>
      </c>
      <c r="F123" s="8">
        <f t="shared" si="26"/>
        <v>493.00000000000006</v>
      </c>
      <c r="G123" s="8">
        <f t="shared" si="32"/>
        <v>8</v>
      </c>
      <c r="H123" s="8">
        <v>400</v>
      </c>
      <c r="I123" s="8">
        <f t="shared" si="31"/>
        <v>893</v>
      </c>
      <c r="J123" s="8">
        <f t="shared" si="34"/>
        <v>17.86</v>
      </c>
      <c r="K123" s="32" t="s">
        <v>5</v>
      </c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</row>
    <row r="124" spans="1:86" s="15" customFormat="1" ht="41.25" customHeight="1" x14ac:dyDescent="0.2">
      <c r="A124" s="10" t="s">
        <v>235</v>
      </c>
      <c r="B124" s="11">
        <v>20</v>
      </c>
      <c r="C124" s="7">
        <v>29</v>
      </c>
      <c r="D124" s="8">
        <f t="shared" si="24"/>
        <v>1450</v>
      </c>
      <c r="E124" s="9">
        <f t="shared" si="25"/>
        <v>9.8600000000000012</v>
      </c>
      <c r="F124" s="8">
        <f t="shared" si="26"/>
        <v>493.00000000000006</v>
      </c>
      <c r="G124" s="8">
        <f t="shared" si="32"/>
        <v>8</v>
      </c>
      <c r="H124" s="8">
        <v>400</v>
      </c>
      <c r="I124" s="8">
        <f t="shared" si="31"/>
        <v>893</v>
      </c>
      <c r="J124" s="8">
        <f t="shared" si="34"/>
        <v>17.86</v>
      </c>
      <c r="K124" s="32" t="s">
        <v>5</v>
      </c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</row>
    <row r="125" spans="1:86" s="15" customFormat="1" ht="41.25" customHeight="1" x14ac:dyDescent="0.2">
      <c r="A125" s="10" t="s">
        <v>236</v>
      </c>
      <c r="B125" s="11">
        <v>20</v>
      </c>
      <c r="C125" s="7">
        <v>31</v>
      </c>
      <c r="D125" s="8">
        <f t="shared" si="24"/>
        <v>1550</v>
      </c>
      <c r="E125" s="9">
        <f t="shared" si="25"/>
        <v>10.540000000000001</v>
      </c>
      <c r="F125" s="8">
        <f t="shared" si="26"/>
        <v>527</v>
      </c>
      <c r="G125" s="8">
        <f t="shared" si="32"/>
        <v>8</v>
      </c>
      <c r="H125" s="8">
        <v>400</v>
      </c>
      <c r="I125" s="8">
        <f t="shared" si="31"/>
        <v>927</v>
      </c>
      <c r="J125" s="8">
        <f t="shared" si="34"/>
        <v>18.54</v>
      </c>
      <c r="K125" s="32" t="s">
        <v>5</v>
      </c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</row>
    <row r="126" spans="1:86" s="15" customFormat="1" ht="41.25" customHeight="1" x14ac:dyDescent="0.2">
      <c r="A126" s="38" t="s">
        <v>240</v>
      </c>
      <c r="B126" s="11">
        <v>20</v>
      </c>
      <c r="C126" s="7">
        <v>32</v>
      </c>
      <c r="D126" s="8">
        <f t="shared" si="24"/>
        <v>1600</v>
      </c>
      <c r="E126" s="9">
        <f t="shared" si="25"/>
        <v>10.88</v>
      </c>
      <c r="F126" s="8">
        <f t="shared" si="26"/>
        <v>544</v>
      </c>
      <c r="G126" s="8">
        <f t="shared" si="32"/>
        <v>8</v>
      </c>
      <c r="H126" s="8">
        <v>400</v>
      </c>
      <c r="I126" s="8">
        <f t="shared" si="31"/>
        <v>944</v>
      </c>
      <c r="J126" s="8">
        <f t="shared" si="34"/>
        <v>18.880000000000003</v>
      </c>
      <c r="K126" s="32" t="s">
        <v>5</v>
      </c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</row>
    <row r="127" spans="1:86" s="15" customFormat="1" ht="41.25" customHeight="1" x14ac:dyDescent="0.2">
      <c r="A127" s="39" t="s">
        <v>241</v>
      </c>
      <c r="B127" s="11">
        <v>20</v>
      </c>
      <c r="C127" s="7">
        <v>32</v>
      </c>
      <c r="D127" s="8">
        <f t="shared" si="24"/>
        <v>1600</v>
      </c>
      <c r="E127" s="9">
        <f t="shared" si="25"/>
        <v>10.88</v>
      </c>
      <c r="F127" s="8">
        <f t="shared" si="26"/>
        <v>544</v>
      </c>
      <c r="G127" s="8">
        <f t="shared" si="32"/>
        <v>8</v>
      </c>
      <c r="H127" s="8">
        <v>400</v>
      </c>
      <c r="I127" s="8">
        <f t="shared" si="31"/>
        <v>944</v>
      </c>
      <c r="J127" s="8">
        <f t="shared" si="34"/>
        <v>18.880000000000003</v>
      </c>
      <c r="K127" s="32" t="s">
        <v>5</v>
      </c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</row>
    <row r="128" spans="1:86" s="15" customFormat="1" ht="41.25" customHeight="1" x14ac:dyDescent="0.2">
      <c r="A128" s="10" t="s">
        <v>21</v>
      </c>
      <c r="B128" s="11">
        <v>20</v>
      </c>
      <c r="C128" s="7">
        <v>30</v>
      </c>
      <c r="D128" s="8">
        <f t="shared" si="24"/>
        <v>1500</v>
      </c>
      <c r="E128" s="9">
        <f t="shared" si="25"/>
        <v>10.200000000000001</v>
      </c>
      <c r="F128" s="8">
        <f t="shared" si="26"/>
        <v>510.00000000000006</v>
      </c>
      <c r="G128" s="8">
        <f t="shared" si="32"/>
        <v>8</v>
      </c>
      <c r="H128" s="8">
        <v>400</v>
      </c>
      <c r="I128" s="8">
        <f t="shared" si="31"/>
        <v>910</v>
      </c>
      <c r="J128" s="8">
        <f>E128+G128</f>
        <v>18.200000000000003</v>
      </c>
      <c r="K128" s="32" t="s">
        <v>5</v>
      </c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</row>
    <row r="129" spans="1:86" s="15" customFormat="1" ht="41.25" customHeight="1" x14ac:dyDescent="0.2">
      <c r="A129" s="10" t="s">
        <v>22</v>
      </c>
      <c r="B129" s="11">
        <v>20</v>
      </c>
      <c r="C129" s="7">
        <v>30</v>
      </c>
      <c r="D129" s="8">
        <f t="shared" si="24"/>
        <v>1500</v>
      </c>
      <c r="E129" s="9">
        <f t="shared" si="25"/>
        <v>10.200000000000001</v>
      </c>
      <c r="F129" s="8">
        <f t="shared" si="26"/>
        <v>510.00000000000006</v>
      </c>
      <c r="G129" s="8">
        <f t="shared" si="32"/>
        <v>8</v>
      </c>
      <c r="H129" s="8">
        <v>400</v>
      </c>
      <c r="I129" s="8">
        <f t="shared" si="31"/>
        <v>910</v>
      </c>
      <c r="J129" s="8">
        <f>E129+G129</f>
        <v>18.200000000000003</v>
      </c>
      <c r="K129" s="32" t="s">
        <v>5</v>
      </c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</row>
    <row r="130" spans="1:86" s="15" customFormat="1" ht="41.25" customHeight="1" x14ac:dyDescent="0.2">
      <c r="A130" s="10" t="s">
        <v>105</v>
      </c>
      <c r="B130" s="11">
        <v>20</v>
      </c>
      <c r="C130" s="7">
        <v>23</v>
      </c>
      <c r="D130" s="8">
        <f t="shared" si="24"/>
        <v>1150</v>
      </c>
      <c r="E130" s="9">
        <f t="shared" si="25"/>
        <v>7.82</v>
      </c>
      <c r="F130" s="8">
        <f t="shared" si="26"/>
        <v>391</v>
      </c>
      <c r="G130" s="8">
        <f t="shared" si="32"/>
        <v>8</v>
      </c>
      <c r="H130" s="8">
        <v>400</v>
      </c>
      <c r="I130" s="8">
        <v>888</v>
      </c>
      <c r="J130" s="8">
        <f t="shared" ref="J130:J150" si="36">I130/1000*20</f>
        <v>17.760000000000002</v>
      </c>
      <c r="K130" s="32" t="s">
        <v>5</v>
      </c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</row>
    <row r="131" spans="1:86" s="15" customFormat="1" ht="41.25" customHeight="1" x14ac:dyDescent="0.2">
      <c r="A131" s="10" t="s">
        <v>39</v>
      </c>
      <c r="B131" s="11">
        <v>20</v>
      </c>
      <c r="C131" s="7">
        <v>19</v>
      </c>
      <c r="D131" s="8">
        <f t="shared" si="24"/>
        <v>950</v>
      </c>
      <c r="E131" s="9">
        <f t="shared" ref="E131:E138" si="37">C131*34%</f>
        <v>6.4600000000000009</v>
      </c>
      <c r="F131" s="8">
        <f t="shared" ref="F131:F138" si="38">D131*34%</f>
        <v>323</v>
      </c>
      <c r="G131" s="8">
        <f t="shared" si="32"/>
        <v>8</v>
      </c>
      <c r="H131" s="8">
        <v>400</v>
      </c>
      <c r="I131" s="8">
        <v>888</v>
      </c>
      <c r="J131" s="8">
        <f t="shared" si="36"/>
        <v>17.760000000000002</v>
      </c>
      <c r="K131" s="32" t="s">
        <v>5</v>
      </c>
      <c r="L131" s="12"/>
      <c r="M131" s="34"/>
      <c r="N131" s="35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</row>
    <row r="132" spans="1:86" s="15" customFormat="1" ht="41.25" customHeight="1" x14ac:dyDescent="0.2">
      <c r="A132" s="10" t="s">
        <v>40</v>
      </c>
      <c r="B132" s="11">
        <v>20</v>
      </c>
      <c r="C132" s="7">
        <v>19</v>
      </c>
      <c r="D132" s="8">
        <f t="shared" si="24"/>
        <v>950</v>
      </c>
      <c r="E132" s="9">
        <f t="shared" si="37"/>
        <v>6.4600000000000009</v>
      </c>
      <c r="F132" s="8">
        <f t="shared" si="38"/>
        <v>323</v>
      </c>
      <c r="G132" s="8">
        <f t="shared" si="32"/>
        <v>8</v>
      </c>
      <c r="H132" s="8">
        <v>400</v>
      </c>
      <c r="I132" s="8">
        <v>888</v>
      </c>
      <c r="J132" s="8">
        <f t="shared" si="36"/>
        <v>17.760000000000002</v>
      </c>
      <c r="K132" s="32" t="s">
        <v>5</v>
      </c>
      <c r="L132" s="12"/>
      <c r="M132" s="34"/>
      <c r="N132" s="35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</row>
    <row r="133" spans="1:86" s="15" customFormat="1" ht="41.25" customHeight="1" x14ac:dyDescent="0.2">
      <c r="A133" s="10" t="s">
        <v>171</v>
      </c>
      <c r="B133" s="11">
        <v>20</v>
      </c>
      <c r="C133" s="7">
        <v>24</v>
      </c>
      <c r="D133" s="8">
        <f t="shared" si="24"/>
        <v>1200</v>
      </c>
      <c r="E133" s="9">
        <f t="shared" si="37"/>
        <v>8.16</v>
      </c>
      <c r="F133" s="8">
        <f t="shared" si="38"/>
        <v>408.00000000000006</v>
      </c>
      <c r="G133" s="8">
        <f t="shared" si="32"/>
        <v>8</v>
      </c>
      <c r="H133" s="8">
        <v>400</v>
      </c>
      <c r="I133" s="8">
        <v>888</v>
      </c>
      <c r="J133" s="8">
        <f t="shared" si="36"/>
        <v>17.760000000000002</v>
      </c>
      <c r="K133" s="32" t="s">
        <v>5</v>
      </c>
      <c r="L133" s="12"/>
      <c r="M133" s="34"/>
      <c r="N133" s="35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</row>
    <row r="134" spans="1:86" s="15" customFormat="1" ht="41.25" customHeight="1" x14ac:dyDescent="0.2">
      <c r="A134" s="10" t="s">
        <v>33</v>
      </c>
      <c r="B134" s="11">
        <v>20</v>
      </c>
      <c r="C134" s="7">
        <v>24</v>
      </c>
      <c r="D134" s="8">
        <f t="shared" si="24"/>
        <v>1200</v>
      </c>
      <c r="E134" s="9">
        <f t="shared" si="37"/>
        <v>8.16</v>
      </c>
      <c r="F134" s="8">
        <f t="shared" si="38"/>
        <v>408.00000000000006</v>
      </c>
      <c r="G134" s="8">
        <f t="shared" si="32"/>
        <v>8</v>
      </c>
      <c r="H134" s="8">
        <v>400</v>
      </c>
      <c r="I134" s="8">
        <v>888</v>
      </c>
      <c r="J134" s="8">
        <f t="shared" si="36"/>
        <v>17.760000000000002</v>
      </c>
      <c r="K134" s="32" t="s">
        <v>5</v>
      </c>
      <c r="L134" s="12"/>
      <c r="M134" s="34"/>
      <c r="N134" s="35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</row>
    <row r="135" spans="1:86" s="15" customFormat="1" ht="41.25" customHeight="1" x14ac:dyDescent="0.2">
      <c r="A135" s="10" t="s">
        <v>211</v>
      </c>
      <c r="B135" s="11">
        <v>20</v>
      </c>
      <c r="C135" s="7">
        <v>24</v>
      </c>
      <c r="D135" s="8">
        <f t="shared" si="24"/>
        <v>1200</v>
      </c>
      <c r="E135" s="9">
        <f t="shared" si="37"/>
        <v>8.16</v>
      </c>
      <c r="F135" s="8">
        <f t="shared" si="38"/>
        <v>408.00000000000006</v>
      </c>
      <c r="G135" s="8">
        <f t="shared" si="32"/>
        <v>8</v>
      </c>
      <c r="H135" s="8">
        <v>400</v>
      </c>
      <c r="I135" s="8">
        <v>888</v>
      </c>
      <c r="J135" s="8">
        <f t="shared" si="36"/>
        <v>17.760000000000002</v>
      </c>
      <c r="K135" s="32" t="s">
        <v>5</v>
      </c>
      <c r="L135" s="12"/>
      <c r="M135" s="34"/>
      <c r="N135" s="35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</row>
    <row r="136" spans="1:86" s="15" customFormat="1" ht="41.25" customHeight="1" x14ac:dyDescent="0.2">
      <c r="A136" s="10" t="s">
        <v>212</v>
      </c>
      <c r="B136" s="11">
        <v>20</v>
      </c>
      <c r="C136" s="7">
        <v>24</v>
      </c>
      <c r="D136" s="8">
        <f t="shared" si="24"/>
        <v>1200</v>
      </c>
      <c r="E136" s="9">
        <f t="shared" si="37"/>
        <v>8.16</v>
      </c>
      <c r="F136" s="8">
        <f t="shared" si="38"/>
        <v>408.00000000000006</v>
      </c>
      <c r="G136" s="8">
        <f t="shared" si="32"/>
        <v>8</v>
      </c>
      <c r="H136" s="8">
        <v>400</v>
      </c>
      <c r="I136" s="8">
        <v>888</v>
      </c>
      <c r="J136" s="8">
        <f t="shared" si="36"/>
        <v>17.760000000000002</v>
      </c>
      <c r="K136" s="32" t="s">
        <v>5</v>
      </c>
      <c r="L136" s="12"/>
      <c r="M136" s="34"/>
      <c r="N136" s="35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</row>
    <row r="137" spans="1:86" s="15" customFormat="1" ht="41.25" customHeight="1" x14ac:dyDescent="0.2">
      <c r="A137" s="22" t="s">
        <v>51</v>
      </c>
      <c r="B137" s="11">
        <v>20</v>
      </c>
      <c r="C137" s="7">
        <v>24</v>
      </c>
      <c r="D137" s="8">
        <f t="shared" si="24"/>
        <v>1200</v>
      </c>
      <c r="E137" s="9">
        <f t="shared" si="37"/>
        <v>8.16</v>
      </c>
      <c r="F137" s="8">
        <f t="shared" si="38"/>
        <v>408.00000000000006</v>
      </c>
      <c r="G137" s="8">
        <f t="shared" si="32"/>
        <v>8</v>
      </c>
      <c r="H137" s="8">
        <v>400</v>
      </c>
      <c r="I137" s="8">
        <v>888</v>
      </c>
      <c r="J137" s="8">
        <f t="shared" si="36"/>
        <v>17.760000000000002</v>
      </c>
      <c r="K137" s="32" t="s">
        <v>5</v>
      </c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</row>
    <row r="138" spans="1:86" s="15" customFormat="1" ht="41.25" customHeight="1" x14ac:dyDescent="0.2">
      <c r="A138" s="22" t="s">
        <v>52</v>
      </c>
      <c r="B138" s="11">
        <v>20</v>
      </c>
      <c r="C138" s="7">
        <v>24</v>
      </c>
      <c r="D138" s="8">
        <f t="shared" si="24"/>
        <v>1200</v>
      </c>
      <c r="E138" s="9">
        <f t="shared" si="37"/>
        <v>8.16</v>
      </c>
      <c r="F138" s="8">
        <f t="shared" si="38"/>
        <v>408.00000000000006</v>
      </c>
      <c r="G138" s="8">
        <f t="shared" si="32"/>
        <v>8</v>
      </c>
      <c r="H138" s="8">
        <v>400</v>
      </c>
      <c r="I138" s="8">
        <v>888</v>
      </c>
      <c r="J138" s="8">
        <f t="shared" si="36"/>
        <v>17.760000000000002</v>
      </c>
      <c r="K138" s="32" t="s">
        <v>5</v>
      </c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</row>
    <row r="139" spans="1:86" s="15" customFormat="1" ht="41.25" customHeight="1" x14ac:dyDescent="0.2">
      <c r="A139" s="22" t="s">
        <v>311</v>
      </c>
      <c r="B139" s="11">
        <v>20</v>
      </c>
      <c r="C139" s="7">
        <v>29</v>
      </c>
      <c r="D139" s="8">
        <f t="shared" si="24"/>
        <v>1450</v>
      </c>
      <c r="E139" s="9">
        <f t="shared" ref="E139:E150" si="39">C139*34%</f>
        <v>9.8600000000000012</v>
      </c>
      <c r="F139" s="8">
        <f t="shared" ref="F139:F150" si="40">D139*34%</f>
        <v>493.00000000000006</v>
      </c>
      <c r="G139" s="8">
        <f t="shared" ref="G139:G156" si="41">H139/1000*B139</f>
        <v>8</v>
      </c>
      <c r="H139" s="8">
        <v>400</v>
      </c>
      <c r="I139" s="8">
        <f>F139+H139</f>
        <v>893</v>
      </c>
      <c r="J139" s="8">
        <f>E139+G139</f>
        <v>17.86</v>
      </c>
      <c r="K139" s="32" t="s">
        <v>5</v>
      </c>
      <c r="L139" s="12"/>
      <c r="M139" s="16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</row>
    <row r="140" spans="1:86" s="15" customFormat="1" ht="41.25" customHeight="1" x14ac:dyDescent="0.2">
      <c r="A140" s="10" t="s">
        <v>185</v>
      </c>
      <c r="B140" s="11">
        <v>20</v>
      </c>
      <c r="C140" s="7">
        <v>29</v>
      </c>
      <c r="D140" s="8">
        <f t="shared" si="24"/>
        <v>1450</v>
      </c>
      <c r="E140" s="9">
        <f t="shared" si="39"/>
        <v>9.8600000000000012</v>
      </c>
      <c r="F140" s="8">
        <f t="shared" si="40"/>
        <v>493.00000000000006</v>
      </c>
      <c r="G140" s="8">
        <f t="shared" si="41"/>
        <v>8</v>
      </c>
      <c r="H140" s="8">
        <v>400</v>
      </c>
      <c r="I140" s="8">
        <f t="shared" ref="I140:I144" si="42">F140+H140</f>
        <v>893</v>
      </c>
      <c r="J140" s="8">
        <f t="shared" ref="J140:J141" si="43">E140+G140</f>
        <v>17.86</v>
      </c>
      <c r="K140" s="32" t="s">
        <v>5</v>
      </c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</row>
    <row r="141" spans="1:86" s="15" customFormat="1" ht="41.25" customHeight="1" x14ac:dyDescent="0.2">
      <c r="A141" s="10" t="s">
        <v>187</v>
      </c>
      <c r="B141" s="11">
        <v>20</v>
      </c>
      <c r="C141" s="7">
        <v>29</v>
      </c>
      <c r="D141" s="8">
        <f t="shared" si="24"/>
        <v>1450</v>
      </c>
      <c r="E141" s="9">
        <f t="shared" si="39"/>
        <v>9.8600000000000012</v>
      </c>
      <c r="F141" s="8">
        <f t="shared" si="40"/>
        <v>493.00000000000006</v>
      </c>
      <c r="G141" s="8">
        <f t="shared" si="41"/>
        <v>8</v>
      </c>
      <c r="H141" s="8">
        <v>400</v>
      </c>
      <c r="I141" s="8">
        <f t="shared" si="42"/>
        <v>893</v>
      </c>
      <c r="J141" s="8">
        <f t="shared" si="43"/>
        <v>17.86</v>
      </c>
      <c r="K141" s="32" t="s">
        <v>5</v>
      </c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</row>
    <row r="142" spans="1:86" s="15" customFormat="1" ht="41.25" customHeight="1" x14ac:dyDescent="0.2">
      <c r="A142" s="22" t="s">
        <v>312</v>
      </c>
      <c r="B142" s="11">
        <v>20</v>
      </c>
      <c r="C142" s="7">
        <v>29</v>
      </c>
      <c r="D142" s="8">
        <f t="shared" si="24"/>
        <v>1450</v>
      </c>
      <c r="E142" s="9">
        <f t="shared" si="39"/>
        <v>9.8600000000000012</v>
      </c>
      <c r="F142" s="8">
        <f t="shared" si="40"/>
        <v>493.00000000000006</v>
      </c>
      <c r="G142" s="8">
        <f t="shared" si="41"/>
        <v>8</v>
      </c>
      <c r="H142" s="8">
        <v>400</v>
      </c>
      <c r="I142" s="8">
        <f t="shared" si="42"/>
        <v>893</v>
      </c>
      <c r="J142" s="8">
        <f t="shared" si="36"/>
        <v>17.86</v>
      </c>
      <c r="K142" s="32" t="s">
        <v>5</v>
      </c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</row>
    <row r="143" spans="1:86" s="15" customFormat="1" ht="41.25" customHeight="1" x14ac:dyDescent="0.2">
      <c r="A143" s="10" t="s">
        <v>186</v>
      </c>
      <c r="B143" s="11">
        <v>20</v>
      </c>
      <c r="C143" s="7">
        <v>29</v>
      </c>
      <c r="D143" s="8">
        <f t="shared" si="24"/>
        <v>1450</v>
      </c>
      <c r="E143" s="9">
        <f t="shared" si="39"/>
        <v>9.8600000000000012</v>
      </c>
      <c r="F143" s="8">
        <f t="shared" si="40"/>
        <v>493.00000000000006</v>
      </c>
      <c r="G143" s="8">
        <f t="shared" si="41"/>
        <v>8</v>
      </c>
      <c r="H143" s="8">
        <v>400</v>
      </c>
      <c r="I143" s="8">
        <f t="shared" si="42"/>
        <v>893</v>
      </c>
      <c r="J143" s="8">
        <f t="shared" si="36"/>
        <v>17.86</v>
      </c>
      <c r="K143" s="32" t="s">
        <v>5</v>
      </c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</row>
    <row r="144" spans="1:86" s="15" customFormat="1" ht="41.25" customHeight="1" x14ac:dyDescent="0.2">
      <c r="A144" s="10" t="s">
        <v>216</v>
      </c>
      <c r="B144" s="11">
        <v>20</v>
      </c>
      <c r="C144" s="7">
        <v>29</v>
      </c>
      <c r="D144" s="8">
        <f>C144/B144*1000</f>
        <v>1450</v>
      </c>
      <c r="E144" s="9">
        <f t="shared" si="39"/>
        <v>9.8600000000000012</v>
      </c>
      <c r="F144" s="8">
        <f t="shared" si="40"/>
        <v>493.00000000000006</v>
      </c>
      <c r="G144" s="8">
        <f>H144/1000*B144</f>
        <v>8</v>
      </c>
      <c r="H144" s="8">
        <v>400</v>
      </c>
      <c r="I144" s="8">
        <f t="shared" si="42"/>
        <v>893</v>
      </c>
      <c r="J144" s="8">
        <f t="shared" si="36"/>
        <v>17.86</v>
      </c>
      <c r="K144" s="32" t="s">
        <v>5</v>
      </c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</row>
    <row r="145" spans="1:86" s="15" customFormat="1" ht="44.25" customHeight="1" x14ac:dyDescent="0.2">
      <c r="A145" s="40" t="s">
        <v>309</v>
      </c>
      <c r="B145" s="11">
        <v>20</v>
      </c>
      <c r="C145" s="7">
        <v>28</v>
      </c>
      <c r="D145" s="8">
        <f t="shared" si="24"/>
        <v>1400</v>
      </c>
      <c r="E145" s="9">
        <f t="shared" si="39"/>
        <v>9.5200000000000014</v>
      </c>
      <c r="F145" s="8">
        <f t="shared" si="40"/>
        <v>476.00000000000006</v>
      </c>
      <c r="G145" s="8">
        <f t="shared" si="41"/>
        <v>8</v>
      </c>
      <c r="H145" s="8">
        <v>400</v>
      </c>
      <c r="I145" s="8">
        <v>888</v>
      </c>
      <c r="J145" s="8">
        <f t="shared" si="36"/>
        <v>17.760000000000002</v>
      </c>
      <c r="K145" s="32" t="s">
        <v>5</v>
      </c>
      <c r="L145" s="12"/>
      <c r="M145" s="34"/>
      <c r="N145" s="35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</row>
    <row r="146" spans="1:86" s="15" customFormat="1" ht="45" customHeight="1" x14ac:dyDescent="0.2">
      <c r="A146" s="40" t="s">
        <v>310</v>
      </c>
      <c r="B146" s="11">
        <v>20</v>
      </c>
      <c r="C146" s="7">
        <v>28</v>
      </c>
      <c r="D146" s="8">
        <f t="shared" si="24"/>
        <v>1400</v>
      </c>
      <c r="E146" s="9">
        <f t="shared" si="39"/>
        <v>9.5200000000000014</v>
      </c>
      <c r="F146" s="8">
        <f t="shared" si="40"/>
        <v>476.00000000000006</v>
      </c>
      <c r="G146" s="8">
        <f t="shared" si="41"/>
        <v>8</v>
      </c>
      <c r="H146" s="8">
        <v>400</v>
      </c>
      <c r="I146" s="8">
        <v>888</v>
      </c>
      <c r="J146" s="8">
        <f t="shared" si="36"/>
        <v>17.760000000000002</v>
      </c>
      <c r="K146" s="32" t="s">
        <v>5</v>
      </c>
      <c r="L146" s="12"/>
      <c r="M146" s="34"/>
      <c r="N146" s="35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</row>
    <row r="147" spans="1:86" s="15" customFormat="1" ht="41.25" customHeight="1" x14ac:dyDescent="0.2">
      <c r="A147" s="22" t="s">
        <v>313</v>
      </c>
      <c r="B147" s="11">
        <v>20</v>
      </c>
      <c r="C147" s="7">
        <v>28</v>
      </c>
      <c r="D147" s="8">
        <f t="shared" si="24"/>
        <v>1400</v>
      </c>
      <c r="E147" s="9">
        <f t="shared" si="39"/>
        <v>9.5200000000000014</v>
      </c>
      <c r="F147" s="8">
        <f t="shared" si="40"/>
        <v>476.00000000000006</v>
      </c>
      <c r="G147" s="8">
        <f t="shared" si="41"/>
        <v>8</v>
      </c>
      <c r="H147" s="8">
        <v>400</v>
      </c>
      <c r="I147" s="8">
        <v>888</v>
      </c>
      <c r="J147" s="8">
        <f t="shared" si="36"/>
        <v>17.760000000000002</v>
      </c>
      <c r="K147" s="32" t="s">
        <v>5</v>
      </c>
      <c r="L147" s="12"/>
      <c r="M147" s="34"/>
      <c r="N147" s="35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</row>
    <row r="148" spans="1:86" s="15" customFormat="1" ht="41.25" customHeight="1" x14ac:dyDescent="0.2">
      <c r="A148" s="22" t="s">
        <v>314</v>
      </c>
      <c r="B148" s="11">
        <v>20</v>
      </c>
      <c r="C148" s="7">
        <v>28</v>
      </c>
      <c r="D148" s="8">
        <f t="shared" si="24"/>
        <v>1400</v>
      </c>
      <c r="E148" s="9">
        <f t="shared" si="39"/>
        <v>9.5200000000000014</v>
      </c>
      <c r="F148" s="8">
        <f t="shared" si="40"/>
        <v>476.00000000000006</v>
      </c>
      <c r="G148" s="8">
        <f t="shared" si="41"/>
        <v>8</v>
      </c>
      <c r="H148" s="8">
        <v>400</v>
      </c>
      <c r="I148" s="8">
        <v>888</v>
      </c>
      <c r="J148" s="8">
        <f t="shared" si="36"/>
        <v>17.760000000000002</v>
      </c>
      <c r="K148" s="32" t="s">
        <v>5</v>
      </c>
      <c r="L148" s="12"/>
      <c r="M148" s="34"/>
      <c r="N148" s="35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</row>
    <row r="149" spans="1:86" s="15" customFormat="1" ht="41.25" customHeight="1" x14ac:dyDescent="0.2">
      <c r="A149" s="22" t="s">
        <v>323</v>
      </c>
      <c r="B149" s="11">
        <v>20</v>
      </c>
      <c r="C149" s="7">
        <v>28</v>
      </c>
      <c r="D149" s="8">
        <f t="shared" si="24"/>
        <v>1400</v>
      </c>
      <c r="E149" s="9">
        <f t="shared" si="39"/>
        <v>9.5200000000000014</v>
      </c>
      <c r="F149" s="8">
        <f t="shared" si="40"/>
        <v>476.00000000000006</v>
      </c>
      <c r="G149" s="8">
        <f t="shared" si="41"/>
        <v>8</v>
      </c>
      <c r="H149" s="8">
        <v>400</v>
      </c>
      <c r="I149" s="8">
        <v>888</v>
      </c>
      <c r="J149" s="8">
        <f t="shared" si="36"/>
        <v>17.760000000000002</v>
      </c>
      <c r="K149" s="32" t="s">
        <v>5</v>
      </c>
      <c r="L149" s="12"/>
      <c r="M149" s="34"/>
      <c r="N149" s="35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</row>
    <row r="150" spans="1:86" s="15" customFormat="1" ht="41.25" customHeight="1" x14ac:dyDescent="0.2">
      <c r="A150" s="22" t="s">
        <v>324</v>
      </c>
      <c r="B150" s="11">
        <v>20</v>
      </c>
      <c r="C150" s="7">
        <v>28</v>
      </c>
      <c r="D150" s="8">
        <f t="shared" si="24"/>
        <v>1400</v>
      </c>
      <c r="E150" s="9">
        <f t="shared" si="39"/>
        <v>9.5200000000000014</v>
      </c>
      <c r="F150" s="8">
        <f t="shared" si="40"/>
        <v>476.00000000000006</v>
      </c>
      <c r="G150" s="8">
        <f t="shared" si="41"/>
        <v>8</v>
      </c>
      <c r="H150" s="8">
        <v>400</v>
      </c>
      <c r="I150" s="8">
        <v>888</v>
      </c>
      <c r="J150" s="8">
        <f t="shared" si="36"/>
        <v>17.760000000000002</v>
      </c>
      <c r="K150" s="32" t="s">
        <v>5</v>
      </c>
      <c r="L150" s="12"/>
      <c r="M150" s="34"/>
      <c r="N150" s="35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</row>
    <row r="151" spans="1:86" s="15" customFormat="1" ht="41.25" customHeight="1" x14ac:dyDescent="0.2">
      <c r="A151" s="22" t="s">
        <v>261</v>
      </c>
      <c r="B151" s="11">
        <v>21</v>
      </c>
      <c r="C151" s="7">
        <v>29</v>
      </c>
      <c r="D151" s="8">
        <f t="shared" si="24"/>
        <v>1380.952380952381</v>
      </c>
      <c r="E151" s="9">
        <f>C151*34%</f>
        <v>9.8600000000000012</v>
      </c>
      <c r="F151" s="8">
        <f>D151*34%</f>
        <v>469.52380952380958</v>
      </c>
      <c r="G151" s="14">
        <f>H151/1000*B151</f>
        <v>8.4</v>
      </c>
      <c r="H151" s="8">
        <v>400</v>
      </c>
      <c r="I151" s="8">
        <v>888</v>
      </c>
      <c r="J151" s="14">
        <f t="shared" ref="J151:J156" si="44">I151/1000*21</f>
        <v>18.648</v>
      </c>
      <c r="K151" s="32" t="s">
        <v>5</v>
      </c>
      <c r="L151" s="12"/>
      <c r="M151" s="12"/>
      <c r="N151" s="37"/>
      <c r="O151" s="16"/>
      <c r="P151" s="41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</row>
    <row r="152" spans="1:86" s="15" customFormat="1" ht="41.25" customHeight="1" x14ac:dyDescent="0.2">
      <c r="A152" s="22" t="s">
        <v>262</v>
      </c>
      <c r="B152" s="11">
        <v>21</v>
      </c>
      <c r="C152" s="7">
        <v>29</v>
      </c>
      <c r="D152" s="8">
        <f t="shared" si="24"/>
        <v>1380.952380952381</v>
      </c>
      <c r="E152" s="9">
        <f t="shared" ref="E152:E184" si="45">C152*34%</f>
        <v>9.8600000000000012</v>
      </c>
      <c r="F152" s="8">
        <f t="shared" ref="F152:F184" si="46">D152*34%</f>
        <v>469.52380952380958</v>
      </c>
      <c r="G152" s="14">
        <f t="shared" si="41"/>
        <v>8.4</v>
      </c>
      <c r="H152" s="8">
        <v>400</v>
      </c>
      <c r="I152" s="8">
        <v>888</v>
      </c>
      <c r="J152" s="14">
        <f t="shared" si="44"/>
        <v>18.648</v>
      </c>
      <c r="K152" s="32" t="s">
        <v>5</v>
      </c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</row>
    <row r="153" spans="1:86" s="15" customFormat="1" ht="41.25" customHeight="1" x14ac:dyDescent="0.2">
      <c r="A153" s="22" t="s">
        <v>263</v>
      </c>
      <c r="B153" s="11">
        <v>21</v>
      </c>
      <c r="C153" s="7">
        <v>29</v>
      </c>
      <c r="D153" s="8">
        <f t="shared" si="24"/>
        <v>1380.952380952381</v>
      </c>
      <c r="E153" s="9">
        <f t="shared" si="45"/>
        <v>9.8600000000000012</v>
      </c>
      <c r="F153" s="8">
        <f t="shared" si="46"/>
        <v>469.52380952380958</v>
      </c>
      <c r="G153" s="14">
        <f t="shared" si="41"/>
        <v>8.4</v>
      </c>
      <c r="H153" s="8">
        <v>400</v>
      </c>
      <c r="I153" s="8">
        <v>888</v>
      </c>
      <c r="J153" s="14">
        <f t="shared" si="44"/>
        <v>18.648</v>
      </c>
      <c r="K153" s="32" t="s">
        <v>5</v>
      </c>
      <c r="L153" s="12"/>
      <c r="M153" s="12"/>
      <c r="N153" s="12"/>
      <c r="O153" s="12"/>
      <c r="P153" s="16"/>
      <c r="Q153" s="16"/>
      <c r="R153" s="16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</row>
    <row r="154" spans="1:86" s="15" customFormat="1" ht="41.25" customHeight="1" x14ac:dyDescent="0.2">
      <c r="A154" s="22" t="s">
        <v>264</v>
      </c>
      <c r="B154" s="11">
        <v>21</v>
      </c>
      <c r="C154" s="7">
        <v>29</v>
      </c>
      <c r="D154" s="8">
        <f t="shared" si="24"/>
        <v>1380.952380952381</v>
      </c>
      <c r="E154" s="9">
        <f t="shared" si="45"/>
        <v>9.8600000000000012</v>
      </c>
      <c r="F154" s="8">
        <f t="shared" si="46"/>
        <v>469.52380952380958</v>
      </c>
      <c r="G154" s="14">
        <f t="shared" si="41"/>
        <v>8.4</v>
      </c>
      <c r="H154" s="8">
        <v>400</v>
      </c>
      <c r="I154" s="8">
        <v>888</v>
      </c>
      <c r="J154" s="14">
        <f t="shared" si="44"/>
        <v>18.648</v>
      </c>
      <c r="K154" s="32" t="s">
        <v>5</v>
      </c>
      <c r="L154" s="12"/>
      <c r="M154" s="12"/>
      <c r="N154" s="12"/>
      <c r="O154" s="12"/>
      <c r="P154" s="12"/>
      <c r="Q154" s="12"/>
      <c r="R154" s="16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</row>
    <row r="155" spans="1:86" s="15" customFormat="1" ht="41.25" customHeight="1" x14ac:dyDescent="0.2">
      <c r="A155" s="22" t="s">
        <v>265</v>
      </c>
      <c r="B155" s="11">
        <v>21</v>
      </c>
      <c r="C155" s="7">
        <v>29</v>
      </c>
      <c r="D155" s="8">
        <f t="shared" si="24"/>
        <v>1380.952380952381</v>
      </c>
      <c r="E155" s="9">
        <f t="shared" si="45"/>
        <v>9.8600000000000012</v>
      </c>
      <c r="F155" s="8">
        <f t="shared" si="46"/>
        <v>469.52380952380958</v>
      </c>
      <c r="G155" s="14">
        <f t="shared" si="41"/>
        <v>8.4</v>
      </c>
      <c r="H155" s="8">
        <v>400</v>
      </c>
      <c r="I155" s="8">
        <v>888</v>
      </c>
      <c r="J155" s="14">
        <f t="shared" si="44"/>
        <v>18.648</v>
      </c>
      <c r="K155" s="32" t="s">
        <v>5</v>
      </c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</row>
    <row r="156" spans="1:86" s="15" customFormat="1" ht="41.25" customHeight="1" x14ac:dyDescent="0.2">
      <c r="A156" s="22" t="s">
        <v>266</v>
      </c>
      <c r="B156" s="11">
        <v>21</v>
      </c>
      <c r="C156" s="7">
        <v>29</v>
      </c>
      <c r="D156" s="8">
        <f t="shared" si="24"/>
        <v>1380.952380952381</v>
      </c>
      <c r="E156" s="9">
        <f t="shared" si="45"/>
        <v>9.8600000000000012</v>
      </c>
      <c r="F156" s="8">
        <f t="shared" si="46"/>
        <v>469.52380952380958</v>
      </c>
      <c r="G156" s="14">
        <f t="shared" si="41"/>
        <v>8.4</v>
      </c>
      <c r="H156" s="8">
        <v>400</v>
      </c>
      <c r="I156" s="8">
        <v>888</v>
      </c>
      <c r="J156" s="14">
        <f t="shared" si="44"/>
        <v>18.648</v>
      </c>
      <c r="K156" s="32" t="s">
        <v>5</v>
      </c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</row>
    <row r="157" spans="1:86" s="15" customFormat="1" ht="41.25" customHeight="1" x14ac:dyDescent="0.2">
      <c r="A157" s="10" t="s">
        <v>114</v>
      </c>
      <c r="B157" s="11">
        <v>20</v>
      </c>
      <c r="C157" s="7">
        <v>16</v>
      </c>
      <c r="D157" s="8">
        <f t="shared" si="24"/>
        <v>800</v>
      </c>
      <c r="E157" s="9">
        <f t="shared" si="45"/>
        <v>5.44</v>
      </c>
      <c r="F157" s="8">
        <f t="shared" si="46"/>
        <v>272</v>
      </c>
      <c r="G157" s="8">
        <f t="shared" si="32"/>
        <v>8</v>
      </c>
      <c r="H157" s="8">
        <v>400</v>
      </c>
      <c r="I157" s="8">
        <v>888</v>
      </c>
      <c r="J157" s="8">
        <f t="shared" ref="J157:J161" si="47">I157/1000*20</f>
        <v>17.760000000000002</v>
      </c>
      <c r="K157" s="32" t="s">
        <v>10</v>
      </c>
      <c r="L157" s="12"/>
      <c r="M157" s="34"/>
      <c r="N157" s="35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</row>
    <row r="158" spans="1:86" s="15" customFormat="1" ht="41.25" customHeight="1" x14ac:dyDescent="0.2">
      <c r="A158" s="10" t="s">
        <v>115</v>
      </c>
      <c r="B158" s="11">
        <v>20</v>
      </c>
      <c r="C158" s="7">
        <v>16</v>
      </c>
      <c r="D158" s="8">
        <f t="shared" si="24"/>
        <v>800</v>
      </c>
      <c r="E158" s="9">
        <f t="shared" si="45"/>
        <v>5.44</v>
      </c>
      <c r="F158" s="8">
        <f t="shared" si="46"/>
        <v>272</v>
      </c>
      <c r="G158" s="8">
        <f t="shared" si="32"/>
        <v>8</v>
      </c>
      <c r="H158" s="8">
        <v>400</v>
      </c>
      <c r="I158" s="8">
        <v>888</v>
      </c>
      <c r="J158" s="8">
        <f t="shared" si="47"/>
        <v>17.760000000000002</v>
      </c>
      <c r="K158" s="32" t="s">
        <v>10</v>
      </c>
      <c r="L158" s="12"/>
      <c r="M158" s="34"/>
      <c r="N158" s="35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</row>
    <row r="159" spans="1:86" s="15" customFormat="1" ht="22.5" x14ac:dyDescent="0.2">
      <c r="A159" s="10" t="s">
        <v>28</v>
      </c>
      <c r="B159" s="11">
        <v>20</v>
      </c>
      <c r="C159" s="7">
        <v>26</v>
      </c>
      <c r="D159" s="8">
        <f t="shared" si="24"/>
        <v>1300</v>
      </c>
      <c r="E159" s="9">
        <f t="shared" si="45"/>
        <v>8.84</v>
      </c>
      <c r="F159" s="8">
        <f t="shared" si="46"/>
        <v>442.00000000000006</v>
      </c>
      <c r="G159" s="8">
        <f t="shared" si="32"/>
        <v>8</v>
      </c>
      <c r="H159" s="8">
        <v>400</v>
      </c>
      <c r="I159" s="8">
        <v>888</v>
      </c>
      <c r="J159" s="8">
        <f t="shared" si="47"/>
        <v>17.760000000000002</v>
      </c>
      <c r="K159" s="32" t="s">
        <v>10</v>
      </c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</row>
    <row r="160" spans="1:86" s="15" customFormat="1" ht="22.5" x14ac:dyDescent="0.2">
      <c r="A160" s="10" t="s">
        <v>29</v>
      </c>
      <c r="B160" s="11">
        <v>20</v>
      </c>
      <c r="C160" s="7">
        <v>26</v>
      </c>
      <c r="D160" s="8">
        <f t="shared" si="24"/>
        <v>1300</v>
      </c>
      <c r="E160" s="9">
        <f t="shared" si="45"/>
        <v>8.84</v>
      </c>
      <c r="F160" s="8">
        <f t="shared" si="46"/>
        <v>442.00000000000006</v>
      </c>
      <c r="G160" s="8">
        <f t="shared" si="32"/>
        <v>8</v>
      </c>
      <c r="H160" s="8">
        <v>400</v>
      </c>
      <c r="I160" s="8">
        <v>888</v>
      </c>
      <c r="J160" s="8">
        <f t="shared" si="47"/>
        <v>17.760000000000002</v>
      </c>
      <c r="K160" s="32" t="s">
        <v>10</v>
      </c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</row>
    <row r="161" spans="1:86" s="15" customFormat="1" ht="22.5" x14ac:dyDescent="0.2">
      <c r="A161" s="10" t="s">
        <v>16</v>
      </c>
      <c r="B161" s="11">
        <v>20</v>
      </c>
      <c r="C161" s="7">
        <v>26</v>
      </c>
      <c r="D161" s="8">
        <f t="shared" si="24"/>
        <v>1300</v>
      </c>
      <c r="E161" s="9">
        <f t="shared" si="45"/>
        <v>8.84</v>
      </c>
      <c r="F161" s="8">
        <f t="shared" si="46"/>
        <v>442.00000000000006</v>
      </c>
      <c r="G161" s="8">
        <f t="shared" si="32"/>
        <v>8</v>
      </c>
      <c r="H161" s="8">
        <v>400</v>
      </c>
      <c r="I161" s="8">
        <v>888</v>
      </c>
      <c r="J161" s="8">
        <f t="shared" si="47"/>
        <v>17.760000000000002</v>
      </c>
      <c r="K161" s="32" t="s">
        <v>10</v>
      </c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</row>
    <row r="162" spans="1:86" s="15" customFormat="1" ht="39" customHeight="1" x14ac:dyDescent="0.2">
      <c r="A162" s="10" t="s">
        <v>3</v>
      </c>
      <c r="B162" s="11">
        <v>20</v>
      </c>
      <c r="C162" s="7">
        <v>32</v>
      </c>
      <c r="D162" s="8">
        <f t="shared" si="24"/>
        <v>1600</v>
      </c>
      <c r="E162" s="9">
        <f t="shared" si="45"/>
        <v>10.88</v>
      </c>
      <c r="F162" s="8">
        <f t="shared" si="46"/>
        <v>544</v>
      </c>
      <c r="G162" s="8">
        <f t="shared" si="32"/>
        <v>8</v>
      </c>
      <c r="H162" s="8">
        <v>400</v>
      </c>
      <c r="I162" s="8">
        <f>F162+H162</f>
        <v>944</v>
      </c>
      <c r="J162" s="8">
        <f>E162+G162</f>
        <v>18.880000000000003</v>
      </c>
      <c r="K162" s="32" t="s">
        <v>10</v>
      </c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</row>
    <row r="163" spans="1:86" s="15" customFormat="1" ht="39" customHeight="1" x14ac:dyDescent="0.2">
      <c r="A163" s="10" t="s">
        <v>217</v>
      </c>
      <c r="B163" s="11">
        <v>20</v>
      </c>
      <c r="C163" s="7">
        <v>34</v>
      </c>
      <c r="D163" s="8">
        <f t="shared" si="24"/>
        <v>1700</v>
      </c>
      <c r="E163" s="9">
        <f>C163*34%</f>
        <v>11.56</v>
      </c>
      <c r="F163" s="8">
        <f t="shared" si="46"/>
        <v>578</v>
      </c>
      <c r="G163" s="8">
        <f t="shared" si="32"/>
        <v>8</v>
      </c>
      <c r="H163" s="8">
        <v>400</v>
      </c>
      <c r="I163" s="8">
        <f t="shared" ref="I163:I183" si="48">F163+H163</f>
        <v>978</v>
      </c>
      <c r="J163" s="8">
        <f t="shared" ref="J163:J178" si="49">E163+G163</f>
        <v>19.560000000000002</v>
      </c>
      <c r="K163" s="32" t="s">
        <v>10</v>
      </c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</row>
    <row r="164" spans="1:86" s="15" customFormat="1" ht="39" customHeight="1" x14ac:dyDescent="0.2">
      <c r="A164" s="10" t="s">
        <v>218</v>
      </c>
      <c r="B164" s="11">
        <v>20</v>
      </c>
      <c r="C164" s="7">
        <v>34</v>
      </c>
      <c r="D164" s="8">
        <f t="shared" si="24"/>
        <v>1700</v>
      </c>
      <c r="E164" s="9">
        <f t="shared" si="45"/>
        <v>11.56</v>
      </c>
      <c r="F164" s="8">
        <f t="shared" si="46"/>
        <v>578</v>
      </c>
      <c r="G164" s="8">
        <f t="shared" si="32"/>
        <v>8</v>
      </c>
      <c r="H164" s="8">
        <v>400</v>
      </c>
      <c r="I164" s="8">
        <f t="shared" si="48"/>
        <v>978</v>
      </c>
      <c r="J164" s="8">
        <f t="shared" si="49"/>
        <v>19.560000000000002</v>
      </c>
      <c r="K164" s="32" t="s">
        <v>10</v>
      </c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</row>
    <row r="165" spans="1:86" s="15" customFormat="1" ht="39" customHeight="1" x14ac:dyDescent="0.2">
      <c r="A165" s="22" t="s">
        <v>281</v>
      </c>
      <c r="B165" s="11">
        <v>20</v>
      </c>
      <c r="C165" s="7">
        <v>32</v>
      </c>
      <c r="D165" s="8">
        <f t="shared" si="24"/>
        <v>1600</v>
      </c>
      <c r="E165" s="9">
        <f t="shared" si="45"/>
        <v>10.88</v>
      </c>
      <c r="F165" s="8">
        <f t="shared" si="46"/>
        <v>544</v>
      </c>
      <c r="G165" s="8">
        <f t="shared" si="32"/>
        <v>8</v>
      </c>
      <c r="H165" s="8">
        <v>400</v>
      </c>
      <c r="I165" s="8">
        <f>F165+H165</f>
        <v>944</v>
      </c>
      <c r="J165" s="8">
        <f t="shared" si="49"/>
        <v>18.880000000000003</v>
      </c>
      <c r="K165" s="32" t="s">
        <v>10</v>
      </c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</row>
    <row r="166" spans="1:86" s="15" customFormat="1" ht="39" customHeight="1" x14ac:dyDescent="0.2">
      <c r="A166" s="22" t="s">
        <v>280</v>
      </c>
      <c r="B166" s="11">
        <v>20</v>
      </c>
      <c r="C166" s="7">
        <v>32</v>
      </c>
      <c r="D166" s="8">
        <f t="shared" si="24"/>
        <v>1600</v>
      </c>
      <c r="E166" s="9">
        <f t="shared" si="45"/>
        <v>10.88</v>
      </c>
      <c r="F166" s="8">
        <f t="shared" si="46"/>
        <v>544</v>
      </c>
      <c r="G166" s="8">
        <f t="shared" si="32"/>
        <v>8</v>
      </c>
      <c r="H166" s="8">
        <v>400</v>
      </c>
      <c r="I166" s="8">
        <f t="shared" si="48"/>
        <v>944</v>
      </c>
      <c r="J166" s="8">
        <f t="shared" si="49"/>
        <v>18.880000000000003</v>
      </c>
      <c r="K166" s="32" t="s">
        <v>10</v>
      </c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</row>
    <row r="167" spans="1:86" s="15" customFormat="1" ht="39" customHeight="1" x14ac:dyDescent="0.2">
      <c r="A167" s="50" t="s">
        <v>338</v>
      </c>
      <c r="B167" s="51">
        <v>20</v>
      </c>
      <c r="C167" s="52">
        <v>31</v>
      </c>
      <c r="D167" s="53">
        <f t="shared" si="24"/>
        <v>1550</v>
      </c>
      <c r="E167" s="54">
        <f t="shared" si="45"/>
        <v>10.540000000000001</v>
      </c>
      <c r="F167" s="53">
        <f t="shared" si="46"/>
        <v>527</v>
      </c>
      <c r="G167" s="53">
        <f t="shared" si="32"/>
        <v>8</v>
      </c>
      <c r="H167" s="53">
        <v>400</v>
      </c>
      <c r="I167" s="53">
        <f>F167+H167</f>
        <v>927</v>
      </c>
      <c r="J167" s="53">
        <f t="shared" si="49"/>
        <v>18.54</v>
      </c>
      <c r="K167" s="55" t="s">
        <v>10</v>
      </c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</row>
    <row r="168" spans="1:86" s="15" customFormat="1" ht="39" customHeight="1" x14ac:dyDescent="0.2">
      <c r="A168" s="50" t="s">
        <v>339</v>
      </c>
      <c r="B168" s="51">
        <v>20</v>
      </c>
      <c r="C168" s="52">
        <v>31</v>
      </c>
      <c r="D168" s="53">
        <f t="shared" si="24"/>
        <v>1550</v>
      </c>
      <c r="E168" s="54">
        <f t="shared" si="45"/>
        <v>10.540000000000001</v>
      </c>
      <c r="F168" s="53">
        <f t="shared" si="46"/>
        <v>527</v>
      </c>
      <c r="G168" s="53">
        <f t="shared" si="32"/>
        <v>8</v>
      </c>
      <c r="H168" s="53">
        <v>400</v>
      </c>
      <c r="I168" s="53">
        <f t="shared" ref="I168:I170" si="50">F168+H168</f>
        <v>927</v>
      </c>
      <c r="J168" s="53">
        <f t="shared" si="49"/>
        <v>18.54</v>
      </c>
      <c r="K168" s="55" t="s">
        <v>10</v>
      </c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</row>
    <row r="169" spans="1:86" s="15" customFormat="1" ht="39" customHeight="1" x14ac:dyDescent="0.2">
      <c r="A169" s="50" t="s">
        <v>340</v>
      </c>
      <c r="B169" s="51">
        <v>20</v>
      </c>
      <c r="C169" s="52">
        <v>30</v>
      </c>
      <c r="D169" s="53">
        <f t="shared" si="24"/>
        <v>1500</v>
      </c>
      <c r="E169" s="54">
        <f t="shared" si="45"/>
        <v>10.200000000000001</v>
      </c>
      <c r="F169" s="53">
        <f t="shared" si="46"/>
        <v>510.00000000000006</v>
      </c>
      <c r="G169" s="53">
        <f t="shared" si="32"/>
        <v>8</v>
      </c>
      <c r="H169" s="53">
        <v>400</v>
      </c>
      <c r="I169" s="53">
        <f t="shared" si="50"/>
        <v>910</v>
      </c>
      <c r="J169" s="53">
        <f t="shared" si="49"/>
        <v>18.200000000000003</v>
      </c>
      <c r="K169" s="55" t="s">
        <v>10</v>
      </c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</row>
    <row r="170" spans="1:86" s="15" customFormat="1" ht="39" customHeight="1" x14ac:dyDescent="0.2">
      <c r="A170" s="50" t="s">
        <v>341</v>
      </c>
      <c r="B170" s="51">
        <v>20</v>
      </c>
      <c r="C170" s="52">
        <v>30</v>
      </c>
      <c r="D170" s="53">
        <f t="shared" si="24"/>
        <v>1500</v>
      </c>
      <c r="E170" s="54">
        <f t="shared" si="45"/>
        <v>10.200000000000001</v>
      </c>
      <c r="F170" s="53">
        <f t="shared" si="46"/>
        <v>510.00000000000006</v>
      </c>
      <c r="G170" s="53">
        <f t="shared" si="32"/>
        <v>8</v>
      </c>
      <c r="H170" s="53">
        <v>400</v>
      </c>
      <c r="I170" s="53">
        <f t="shared" si="50"/>
        <v>910</v>
      </c>
      <c r="J170" s="53">
        <f t="shared" si="49"/>
        <v>18.200000000000003</v>
      </c>
      <c r="K170" s="55" t="s">
        <v>10</v>
      </c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</row>
    <row r="171" spans="1:86" s="15" customFormat="1" ht="46.5" customHeight="1" x14ac:dyDescent="0.2">
      <c r="A171" s="22" t="s">
        <v>190</v>
      </c>
      <c r="B171" s="11">
        <v>20</v>
      </c>
      <c r="C171" s="7">
        <v>26</v>
      </c>
      <c r="D171" s="8">
        <f t="shared" si="24"/>
        <v>1300</v>
      </c>
      <c r="E171" s="9">
        <f t="shared" si="45"/>
        <v>8.84</v>
      </c>
      <c r="F171" s="8">
        <f t="shared" si="46"/>
        <v>442.00000000000006</v>
      </c>
      <c r="G171" s="8">
        <f>H171/1000*B171</f>
        <v>8</v>
      </c>
      <c r="H171" s="8">
        <v>400</v>
      </c>
      <c r="I171" s="8">
        <v>888</v>
      </c>
      <c r="J171" s="8">
        <f>I171/1000*20</f>
        <v>17.760000000000002</v>
      </c>
      <c r="K171" s="32" t="s">
        <v>10</v>
      </c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</row>
    <row r="172" spans="1:86" s="15" customFormat="1" ht="39" customHeight="1" x14ac:dyDescent="0.2">
      <c r="A172" s="22" t="s">
        <v>315</v>
      </c>
      <c r="B172" s="11">
        <v>20</v>
      </c>
      <c r="C172" s="7">
        <v>31</v>
      </c>
      <c r="D172" s="8">
        <f t="shared" si="24"/>
        <v>1550</v>
      </c>
      <c r="E172" s="9">
        <f t="shared" si="45"/>
        <v>10.540000000000001</v>
      </c>
      <c r="F172" s="8">
        <f t="shared" si="46"/>
        <v>527</v>
      </c>
      <c r="G172" s="8">
        <f>H172/1000*B172</f>
        <v>8</v>
      </c>
      <c r="H172" s="8">
        <v>400</v>
      </c>
      <c r="I172" s="8">
        <f>F172+H172</f>
        <v>927</v>
      </c>
      <c r="J172" s="8">
        <f t="shared" si="49"/>
        <v>18.54</v>
      </c>
      <c r="K172" s="32" t="s">
        <v>10</v>
      </c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</row>
    <row r="173" spans="1:86" s="15" customFormat="1" ht="39" customHeight="1" x14ac:dyDescent="0.2">
      <c r="A173" s="22" t="s">
        <v>317</v>
      </c>
      <c r="B173" s="11">
        <v>20</v>
      </c>
      <c r="C173" s="7">
        <v>31</v>
      </c>
      <c r="D173" s="8">
        <f t="shared" si="24"/>
        <v>1550</v>
      </c>
      <c r="E173" s="9">
        <f t="shared" si="45"/>
        <v>10.540000000000001</v>
      </c>
      <c r="F173" s="8">
        <f t="shared" si="46"/>
        <v>527</v>
      </c>
      <c r="G173" s="8">
        <f>H173/1000*B173</f>
        <v>8</v>
      </c>
      <c r="H173" s="8">
        <v>400</v>
      </c>
      <c r="I173" s="8">
        <f t="shared" si="48"/>
        <v>927</v>
      </c>
      <c r="J173" s="8">
        <f t="shared" si="49"/>
        <v>18.54</v>
      </c>
      <c r="K173" s="32" t="s">
        <v>10</v>
      </c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</row>
    <row r="174" spans="1:86" s="15" customFormat="1" ht="39" customHeight="1" x14ac:dyDescent="0.2">
      <c r="A174" s="22" t="s">
        <v>326</v>
      </c>
      <c r="B174" s="11">
        <v>20</v>
      </c>
      <c r="C174" s="7">
        <v>30</v>
      </c>
      <c r="D174" s="8">
        <f t="shared" si="24"/>
        <v>1500</v>
      </c>
      <c r="E174" s="9">
        <f t="shared" si="45"/>
        <v>10.200000000000001</v>
      </c>
      <c r="F174" s="8">
        <f t="shared" si="46"/>
        <v>510.00000000000006</v>
      </c>
      <c r="G174" s="8">
        <f>H174/1000*B174</f>
        <v>8</v>
      </c>
      <c r="H174" s="8">
        <v>400</v>
      </c>
      <c r="I174" s="8">
        <f>F174+H174</f>
        <v>910</v>
      </c>
      <c r="J174" s="8">
        <f>E174+G174</f>
        <v>18.200000000000003</v>
      </c>
      <c r="K174" s="32" t="s">
        <v>10</v>
      </c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</row>
    <row r="175" spans="1:86" s="15" customFormat="1" ht="39" customHeight="1" x14ac:dyDescent="0.2">
      <c r="A175" s="10" t="s">
        <v>123</v>
      </c>
      <c r="B175" s="11">
        <v>20</v>
      </c>
      <c r="C175" s="7">
        <v>23</v>
      </c>
      <c r="D175" s="8">
        <f>C175/B175*1000</f>
        <v>1150</v>
      </c>
      <c r="E175" s="9">
        <f t="shared" si="45"/>
        <v>7.82</v>
      </c>
      <c r="F175" s="8">
        <f t="shared" si="46"/>
        <v>391</v>
      </c>
      <c r="G175" s="8">
        <f t="shared" si="32"/>
        <v>8</v>
      </c>
      <c r="H175" s="8">
        <v>400</v>
      </c>
      <c r="I175" s="8">
        <v>888</v>
      </c>
      <c r="J175" s="8">
        <f t="shared" ref="J175" si="51">I175/1000*20</f>
        <v>17.760000000000002</v>
      </c>
      <c r="K175" s="32" t="s">
        <v>10</v>
      </c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</row>
    <row r="176" spans="1:86" s="15" customFormat="1" ht="39" customHeight="1" x14ac:dyDescent="0.2">
      <c r="A176" s="22" t="s">
        <v>320</v>
      </c>
      <c r="B176" s="11">
        <v>20</v>
      </c>
      <c r="C176" s="7">
        <v>31</v>
      </c>
      <c r="D176" s="8">
        <f t="shared" si="24"/>
        <v>1550</v>
      </c>
      <c r="E176" s="9">
        <f t="shared" si="45"/>
        <v>10.540000000000001</v>
      </c>
      <c r="F176" s="8">
        <f t="shared" si="46"/>
        <v>527</v>
      </c>
      <c r="G176" s="8">
        <f t="shared" ref="G176:G184" si="52">H176/1000*B176</f>
        <v>8</v>
      </c>
      <c r="H176" s="8">
        <v>400</v>
      </c>
      <c r="I176" s="8">
        <f t="shared" si="48"/>
        <v>927</v>
      </c>
      <c r="J176" s="8">
        <f t="shared" si="49"/>
        <v>18.54</v>
      </c>
      <c r="K176" s="32" t="s">
        <v>10</v>
      </c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</row>
    <row r="177" spans="1:86" s="15" customFormat="1" ht="39" customHeight="1" x14ac:dyDescent="0.2">
      <c r="A177" s="22" t="s">
        <v>316</v>
      </c>
      <c r="B177" s="11">
        <v>20</v>
      </c>
      <c r="C177" s="7">
        <v>31</v>
      </c>
      <c r="D177" s="8">
        <f t="shared" si="24"/>
        <v>1550</v>
      </c>
      <c r="E177" s="9">
        <f t="shared" si="45"/>
        <v>10.540000000000001</v>
      </c>
      <c r="F177" s="8">
        <f t="shared" si="46"/>
        <v>527</v>
      </c>
      <c r="G177" s="8">
        <f t="shared" si="52"/>
        <v>8</v>
      </c>
      <c r="H177" s="8">
        <v>400</v>
      </c>
      <c r="I177" s="8">
        <f t="shared" si="48"/>
        <v>927</v>
      </c>
      <c r="J177" s="8">
        <f t="shared" si="49"/>
        <v>18.54</v>
      </c>
      <c r="K177" s="32" t="s">
        <v>10</v>
      </c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</row>
    <row r="178" spans="1:86" s="15" customFormat="1" ht="39" customHeight="1" x14ac:dyDescent="0.2">
      <c r="A178" s="22" t="s">
        <v>318</v>
      </c>
      <c r="B178" s="11">
        <v>20</v>
      </c>
      <c r="C178" s="7">
        <v>31</v>
      </c>
      <c r="D178" s="8">
        <f t="shared" si="24"/>
        <v>1550</v>
      </c>
      <c r="E178" s="9">
        <f t="shared" si="45"/>
        <v>10.540000000000001</v>
      </c>
      <c r="F178" s="8">
        <f t="shared" si="46"/>
        <v>527</v>
      </c>
      <c r="G178" s="8">
        <f t="shared" si="52"/>
        <v>8</v>
      </c>
      <c r="H178" s="8">
        <v>400</v>
      </c>
      <c r="I178" s="8">
        <f t="shared" si="48"/>
        <v>927</v>
      </c>
      <c r="J178" s="8">
        <f t="shared" si="49"/>
        <v>18.54</v>
      </c>
      <c r="K178" s="32" t="s">
        <v>10</v>
      </c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</row>
    <row r="179" spans="1:86" s="15" customFormat="1" ht="39" customHeight="1" x14ac:dyDescent="0.2">
      <c r="A179" s="22" t="s">
        <v>327</v>
      </c>
      <c r="B179" s="11">
        <v>20</v>
      </c>
      <c r="C179" s="7">
        <v>30</v>
      </c>
      <c r="D179" s="8">
        <f t="shared" si="24"/>
        <v>1500</v>
      </c>
      <c r="E179" s="9">
        <f t="shared" si="45"/>
        <v>10.200000000000001</v>
      </c>
      <c r="F179" s="8">
        <f t="shared" si="46"/>
        <v>510.00000000000006</v>
      </c>
      <c r="G179" s="8">
        <f t="shared" si="52"/>
        <v>8</v>
      </c>
      <c r="H179" s="8">
        <v>400</v>
      </c>
      <c r="I179" s="8">
        <f>F179+H179</f>
        <v>910</v>
      </c>
      <c r="J179" s="8">
        <f>E179+G179</f>
        <v>18.200000000000003</v>
      </c>
      <c r="K179" s="32" t="s">
        <v>10</v>
      </c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</row>
    <row r="180" spans="1:86" s="15" customFormat="1" ht="39" customHeight="1" x14ac:dyDescent="0.2">
      <c r="A180" s="10" t="s">
        <v>221</v>
      </c>
      <c r="B180" s="11">
        <v>20</v>
      </c>
      <c r="C180" s="7">
        <v>24</v>
      </c>
      <c r="D180" s="8">
        <f t="shared" si="24"/>
        <v>1200</v>
      </c>
      <c r="E180" s="9">
        <f t="shared" si="45"/>
        <v>8.16</v>
      </c>
      <c r="F180" s="8">
        <f t="shared" si="46"/>
        <v>408.00000000000006</v>
      </c>
      <c r="G180" s="8">
        <f t="shared" si="52"/>
        <v>8</v>
      </c>
      <c r="H180" s="8">
        <v>400</v>
      </c>
      <c r="I180" s="8">
        <v>888</v>
      </c>
      <c r="J180" s="8">
        <f t="shared" ref="J180" si="53">I180/1000*20</f>
        <v>17.760000000000002</v>
      </c>
      <c r="K180" s="32" t="s">
        <v>10</v>
      </c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</row>
    <row r="181" spans="1:86" s="15" customFormat="1" ht="39" customHeight="1" x14ac:dyDescent="0.2">
      <c r="A181" s="22" t="s">
        <v>319</v>
      </c>
      <c r="B181" s="11">
        <v>20</v>
      </c>
      <c r="C181" s="7">
        <v>30</v>
      </c>
      <c r="D181" s="8">
        <f t="shared" si="24"/>
        <v>1500</v>
      </c>
      <c r="E181" s="9">
        <f t="shared" si="45"/>
        <v>10.200000000000001</v>
      </c>
      <c r="F181" s="8">
        <f t="shared" si="46"/>
        <v>510.00000000000006</v>
      </c>
      <c r="G181" s="8">
        <f t="shared" si="52"/>
        <v>8</v>
      </c>
      <c r="H181" s="8">
        <v>400</v>
      </c>
      <c r="I181" s="8">
        <f t="shared" ref="I181:I182" si="54">F181+H181</f>
        <v>910</v>
      </c>
      <c r="J181" s="8">
        <f>E181+G181</f>
        <v>18.200000000000003</v>
      </c>
      <c r="K181" s="32" t="s">
        <v>10</v>
      </c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</row>
    <row r="182" spans="1:86" s="15" customFormat="1" ht="39" customHeight="1" x14ac:dyDescent="0.2">
      <c r="A182" s="10" t="s">
        <v>289</v>
      </c>
      <c r="B182" s="11">
        <v>20</v>
      </c>
      <c r="C182" s="7">
        <v>30</v>
      </c>
      <c r="D182" s="8">
        <f t="shared" si="24"/>
        <v>1500</v>
      </c>
      <c r="E182" s="9">
        <f t="shared" si="45"/>
        <v>10.200000000000001</v>
      </c>
      <c r="F182" s="8">
        <f t="shared" si="46"/>
        <v>510.00000000000006</v>
      </c>
      <c r="G182" s="8">
        <f t="shared" si="52"/>
        <v>8</v>
      </c>
      <c r="H182" s="8">
        <v>400</v>
      </c>
      <c r="I182" s="8">
        <f t="shared" si="54"/>
        <v>910</v>
      </c>
      <c r="J182" s="8">
        <f>E182+G182</f>
        <v>18.200000000000003</v>
      </c>
      <c r="K182" s="32" t="s">
        <v>10</v>
      </c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</row>
    <row r="183" spans="1:86" s="15" customFormat="1" ht="39" customHeight="1" x14ac:dyDescent="0.2">
      <c r="A183" s="10" t="s">
        <v>308</v>
      </c>
      <c r="B183" s="11">
        <v>20</v>
      </c>
      <c r="C183" s="7">
        <v>31</v>
      </c>
      <c r="D183" s="8">
        <f t="shared" si="24"/>
        <v>1550</v>
      </c>
      <c r="E183" s="9">
        <f t="shared" si="45"/>
        <v>10.540000000000001</v>
      </c>
      <c r="F183" s="8">
        <f t="shared" si="46"/>
        <v>527</v>
      </c>
      <c r="G183" s="8">
        <f t="shared" si="52"/>
        <v>8</v>
      </c>
      <c r="H183" s="8">
        <v>400</v>
      </c>
      <c r="I183" s="8">
        <f t="shared" si="48"/>
        <v>927</v>
      </c>
      <c r="J183" s="8">
        <f>E183+G183</f>
        <v>18.54</v>
      </c>
      <c r="K183" s="32" t="s">
        <v>10</v>
      </c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</row>
    <row r="184" spans="1:86" s="15" customFormat="1" ht="39" customHeight="1" x14ac:dyDescent="0.2">
      <c r="A184" s="10" t="s">
        <v>325</v>
      </c>
      <c r="B184" s="11">
        <v>20</v>
      </c>
      <c r="C184" s="7">
        <v>30</v>
      </c>
      <c r="D184" s="8">
        <f t="shared" si="24"/>
        <v>1500</v>
      </c>
      <c r="E184" s="9">
        <f t="shared" si="45"/>
        <v>10.200000000000001</v>
      </c>
      <c r="F184" s="8">
        <f t="shared" si="46"/>
        <v>510.00000000000006</v>
      </c>
      <c r="G184" s="8">
        <f t="shared" si="52"/>
        <v>8</v>
      </c>
      <c r="H184" s="8">
        <v>400</v>
      </c>
      <c r="I184" s="8">
        <f>F184+H184</f>
        <v>910</v>
      </c>
      <c r="J184" s="8">
        <f>E184+G184</f>
        <v>18.200000000000003</v>
      </c>
      <c r="K184" s="32" t="s">
        <v>10</v>
      </c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</row>
    <row r="185" spans="1:86" s="15" customFormat="1" ht="39" customHeight="1" x14ac:dyDescent="0.2">
      <c r="A185" s="10" t="s">
        <v>137</v>
      </c>
      <c r="B185" s="11">
        <v>20</v>
      </c>
      <c r="C185" s="7">
        <v>18</v>
      </c>
      <c r="D185" s="8">
        <f t="shared" si="24"/>
        <v>900</v>
      </c>
      <c r="E185" s="9">
        <f t="shared" ref="E185:F188" si="55">C185*34%</f>
        <v>6.12</v>
      </c>
      <c r="F185" s="8">
        <f t="shared" si="55"/>
        <v>306</v>
      </c>
      <c r="G185" s="8">
        <f t="shared" si="32"/>
        <v>8</v>
      </c>
      <c r="H185" s="8">
        <v>400</v>
      </c>
      <c r="I185" s="8">
        <v>888</v>
      </c>
      <c r="J185" s="8">
        <f t="shared" ref="J185:J210" si="56">I185/1000*20</f>
        <v>17.760000000000002</v>
      </c>
      <c r="K185" s="32" t="s">
        <v>10</v>
      </c>
      <c r="L185" s="12"/>
      <c r="M185" s="34"/>
      <c r="N185" s="35"/>
      <c r="O185" s="12"/>
      <c r="P185" s="12"/>
      <c r="Q185" s="42"/>
      <c r="R185" s="4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</row>
    <row r="186" spans="1:86" s="15" customFormat="1" ht="39" customHeight="1" x14ac:dyDescent="0.2">
      <c r="A186" s="10" t="s">
        <v>138</v>
      </c>
      <c r="B186" s="11">
        <v>20</v>
      </c>
      <c r="C186" s="7">
        <v>18</v>
      </c>
      <c r="D186" s="8">
        <f t="shared" si="24"/>
        <v>900</v>
      </c>
      <c r="E186" s="9">
        <f t="shared" si="55"/>
        <v>6.12</v>
      </c>
      <c r="F186" s="8">
        <f t="shared" si="55"/>
        <v>306</v>
      </c>
      <c r="G186" s="8">
        <f t="shared" si="32"/>
        <v>8</v>
      </c>
      <c r="H186" s="8">
        <v>400</v>
      </c>
      <c r="I186" s="8">
        <v>888</v>
      </c>
      <c r="J186" s="8">
        <f t="shared" si="56"/>
        <v>17.760000000000002</v>
      </c>
      <c r="K186" s="32" t="s">
        <v>10</v>
      </c>
      <c r="L186" s="12"/>
      <c r="M186" s="34"/>
      <c r="N186" s="35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</row>
    <row r="187" spans="1:86" s="15" customFormat="1" ht="39" customHeight="1" x14ac:dyDescent="0.2">
      <c r="A187" s="10" t="s">
        <v>46</v>
      </c>
      <c r="B187" s="11">
        <v>20</v>
      </c>
      <c r="C187" s="7">
        <v>27</v>
      </c>
      <c r="D187" s="8">
        <f t="shared" si="24"/>
        <v>1350</v>
      </c>
      <c r="E187" s="9">
        <f t="shared" si="55"/>
        <v>9.1800000000000015</v>
      </c>
      <c r="F187" s="8">
        <f t="shared" si="55"/>
        <v>459.00000000000006</v>
      </c>
      <c r="G187" s="8">
        <f t="shared" si="32"/>
        <v>8</v>
      </c>
      <c r="H187" s="8">
        <v>400</v>
      </c>
      <c r="I187" s="8">
        <v>888</v>
      </c>
      <c r="J187" s="8">
        <f t="shared" si="56"/>
        <v>17.760000000000002</v>
      </c>
      <c r="K187" s="32" t="s">
        <v>10</v>
      </c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</row>
    <row r="188" spans="1:86" s="15" customFormat="1" ht="39" customHeight="1" x14ac:dyDescent="0.2">
      <c r="A188" s="10" t="s">
        <v>4</v>
      </c>
      <c r="B188" s="11">
        <v>20</v>
      </c>
      <c r="C188" s="7">
        <v>27</v>
      </c>
      <c r="D188" s="8">
        <f t="shared" si="24"/>
        <v>1350</v>
      </c>
      <c r="E188" s="9">
        <f t="shared" si="55"/>
        <v>9.1800000000000015</v>
      </c>
      <c r="F188" s="8">
        <f t="shared" si="55"/>
        <v>459.00000000000006</v>
      </c>
      <c r="G188" s="8">
        <f t="shared" si="32"/>
        <v>8</v>
      </c>
      <c r="H188" s="8">
        <v>400</v>
      </c>
      <c r="I188" s="8">
        <v>888</v>
      </c>
      <c r="J188" s="8">
        <f t="shared" si="56"/>
        <v>17.760000000000002</v>
      </c>
      <c r="K188" s="32" t="s">
        <v>10</v>
      </c>
      <c r="L188" s="12"/>
      <c r="M188" s="16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</row>
    <row r="189" spans="1:86" s="15" customFormat="1" ht="39" customHeight="1" x14ac:dyDescent="0.2">
      <c r="A189" s="10" t="s">
        <v>150</v>
      </c>
      <c r="B189" s="11">
        <v>20</v>
      </c>
      <c r="C189" s="7">
        <v>22</v>
      </c>
      <c r="D189" s="8">
        <f t="shared" si="24"/>
        <v>1100</v>
      </c>
      <c r="E189" s="9">
        <f t="shared" ref="E189:E213" si="57">C189*34%</f>
        <v>7.48</v>
      </c>
      <c r="F189" s="8">
        <f t="shared" ref="F189:F213" si="58">D189*34%</f>
        <v>374</v>
      </c>
      <c r="G189" s="8">
        <f t="shared" si="32"/>
        <v>8</v>
      </c>
      <c r="H189" s="8">
        <v>400</v>
      </c>
      <c r="I189" s="8">
        <v>888</v>
      </c>
      <c r="J189" s="8">
        <f t="shared" si="56"/>
        <v>17.760000000000002</v>
      </c>
      <c r="K189" s="32" t="s">
        <v>10</v>
      </c>
      <c r="L189" s="12"/>
      <c r="M189" s="34"/>
      <c r="N189" s="35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</row>
    <row r="190" spans="1:86" s="15" customFormat="1" ht="39" customHeight="1" x14ac:dyDescent="0.2">
      <c r="A190" s="10" t="s">
        <v>82</v>
      </c>
      <c r="B190" s="11">
        <v>20</v>
      </c>
      <c r="C190" s="7">
        <v>22</v>
      </c>
      <c r="D190" s="8">
        <f t="shared" si="24"/>
        <v>1100</v>
      </c>
      <c r="E190" s="9">
        <f t="shared" si="57"/>
        <v>7.48</v>
      </c>
      <c r="F190" s="8">
        <f t="shared" si="58"/>
        <v>374</v>
      </c>
      <c r="G190" s="8">
        <f t="shared" ref="G190:G207" si="59">H190/1000*B190</f>
        <v>8</v>
      </c>
      <c r="H190" s="8">
        <v>400</v>
      </c>
      <c r="I190" s="8">
        <v>888</v>
      </c>
      <c r="J190" s="8">
        <f t="shared" si="56"/>
        <v>17.760000000000002</v>
      </c>
      <c r="K190" s="32" t="s">
        <v>10</v>
      </c>
      <c r="L190" s="12"/>
      <c r="M190" s="34"/>
      <c r="N190" s="35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</row>
    <row r="191" spans="1:86" s="15" customFormat="1" ht="39" customHeight="1" x14ac:dyDescent="0.2">
      <c r="A191" s="10" t="s">
        <v>83</v>
      </c>
      <c r="B191" s="11">
        <v>20</v>
      </c>
      <c r="C191" s="7">
        <v>29</v>
      </c>
      <c r="D191" s="8">
        <f t="shared" si="24"/>
        <v>1450</v>
      </c>
      <c r="E191" s="9">
        <f t="shared" si="57"/>
        <v>9.8600000000000012</v>
      </c>
      <c r="F191" s="8">
        <f t="shared" si="58"/>
        <v>493.00000000000006</v>
      </c>
      <c r="G191" s="8">
        <f t="shared" si="59"/>
        <v>8</v>
      </c>
      <c r="H191" s="8">
        <v>400</v>
      </c>
      <c r="I191" s="8">
        <f>F191+H191</f>
        <v>893</v>
      </c>
      <c r="J191" s="8">
        <f t="shared" ref="J191:J196" si="60">E191+G191</f>
        <v>17.86</v>
      </c>
      <c r="K191" s="32" t="s">
        <v>10</v>
      </c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</row>
    <row r="192" spans="1:86" s="15" customFormat="1" ht="39" customHeight="1" x14ac:dyDescent="0.2">
      <c r="A192" s="10" t="s">
        <v>84</v>
      </c>
      <c r="B192" s="11">
        <v>20</v>
      </c>
      <c r="C192" s="7">
        <v>29</v>
      </c>
      <c r="D192" s="8">
        <f t="shared" si="24"/>
        <v>1450</v>
      </c>
      <c r="E192" s="9">
        <f t="shared" si="57"/>
        <v>9.8600000000000012</v>
      </c>
      <c r="F192" s="8">
        <f t="shared" si="58"/>
        <v>493.00000000000006</v>
      </c>
      <c r="G192" s="8">
        <f t="shared" si="59"/>
        <v>8</v>
      </c>
      <c r="H192" s="8">
        <v>400</v>
      </c>
      <c r="I192" s="8">
        <f t="shared" ref="I192:I196" si="61">F192+H192</f>
        <v>893</v>
      </c>
      <c r="J192" s="8">
        <f t="shared" si="60"/>
        <v>17.86</v>
      </c>
      <c r="K192" s="32" t="s">
        <v>10</v>
      </c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</row>
    <row r="193" spans="1:86" s="15" customFormat="1" ht="39" customHeight="1" x14ac:dyDescent="0.2">
      <c r="A193" s="10" t="s">
        <v>188</v>
      </c>
      <c r="B193" s="11">
        <v>20</v>
      </c>
      <c r="C193" s="7">
        <v>29</v>
      </c>
      <c r="D193" s="8">
        <f t="shared" si="24"/>
        <v>1450</v>
      </c>
      <c r="E193" s="9">
        <f t="shared" si="57"/>
        <v>9.8600000000000012</v>
      </c>
      <c r="F193" s="8">
        <f t="shared" si="58"/>
        <v>493.00000000000006</v>
      </c>
      <c r="G193" s="8">
        <f t="shared" si="59"/>
        <v>8</v>
      </c>
      <c r="H193" s="8">
        <v>400</v>
      </c>
      <c r="I193" s="8">
        <f t="shared" si="61"/>
        <v>893</v>
      </c>
      <c r="J193" s="8">
        <f t="shared" si="60"/>
        <v>17.86</v>
      </c>
      <c r="K193" s="32" t="s">
        <v>10</v>
      </c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</row>
    <row r="194" spans="1:86" s="15" customFormat="1" ht="39" customHeight="1" x14ac:dyDescent="0.2">
      <c r="A194" s="10" t="s">
        <v>189</v>
      </c>
      <c r="B194" s="11">
        <v>20</v>
      </c>
      <c r="C194" s="7">
        <v>29</v>
      </c>
      <c r="D194" s="8">
        <f t="shared" si="24"/>
        <v>1450</v>
      </c>
      <c r="E194" s="9">
        <f t="shared" si="57"/>
        <v>9.8600000000000012</v>
      </c>
      <c r="F194" s="8">
        <f t="shared" si="58"/>
        <v>493.00000000000006</v>
      </c>
      <c r="G194" s="8">
        <f t="shared" si="59"/>
        <v>8</v>
      </c>
      <c r="H194" s="8">
        <v>400</v>
      </c>
      <c r="I194" s="8">
        <f t="shared" si="61"/>
        <v>893</v>
      </c>
      <c r="J194" s="8">
        <f t="shared" si="60"/>
        <v>17.86</v>
      </c>
      <c r="K194" s="32" t="s">
        <v>10</v>
      </c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</row>
    <row r="195" spans="1:86" s="15" customFormat="1" ht="39" customHeight="1" x14ac:dyDescent="0.2">
      <c r="A195" s="10" t="s">
        <v>101</v>
      </c>
      <c r="B195" s="11">
        <v>20</v>
      </c>
      <c r="C195" s="7">
        <v>29</v>
      </c>
      <c r="D195" s="8">
        <f t="shared" si="24"/>
        <v>1450</v>
      </c>
      <c r="E195" s="9">
        <f t="shared" si="57"/>
        <v>9.8600000000000012</v>
      </c>
      <c r="F195" s="8">
        <f t="shared" si="58"/>
        <v>493.00000000000006</v>
      </c>
      <c r="G195" s="8">
        <f t="shared" si="59"/>
        <v>8</v>
      </c>
      <c r="H195" s="8">
        <v>400</v>
      </c>
      <c r="I195" s="8">
        <f t="shared" si="61"/>
        <v>893</v>
      </c>
      <c r="J195" s="8">
        <f t="shared" si="60"/>
        <v>17.86</v>
      </c>
      <c r="K195" s="32" t="s">
        <v>10</v>
      </c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</row>
    <row r="196" spans="1:86" s="15" customFormat="1" ht="39" customHeight="1" x14ac:dyDescent="0.2">
      <c r="A196" s="10" t="s">
        <v>102</v>
      </c>
      <c r="B196" s="11">
        <v>20</v>
      </c>
      <c r="C196" s="7">
        <v>29</v>
      </c>
      <c r="D196" s="8">
        <f t="shared" si="24"/>
        <v>1450</v>
      </c>
      <c r="E196" s="9">
        <f t="shared" si="57"/>
        <v>9.8600000000000012</v>
      </c>
      <c r="F196" s="8">
        <f t="shared" si="58"/>
        <v>493.00000000000006</v>
      </c>
      <c r="G196" s="8">
        <f t="shared" si="59"/>
        <v>8</v>
      </c>
      <c r="H196" s="8">
        <v>400</v>
      </c>
      <c r="I196" s="8">
        <f t="shared" si="61"/>
        <v>893</v>
      </c>
      <c r="J196" s="8">
        <f t="shared" si="60"/>
        <v>17.86</v>
      </c>
      <c r="K196" s="32" t="s">
        <v>10</v>
      </c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</row>
    <row r="197" spans="1:86" s="15" customFormat="1" ht="39" customHeight="1" x14ac:dyDescent="0.2">
      <c r="A197" s="10" t="s">
        <v>272</v>
      </c>
      <c r="B197" s="11">
        <v>20</v>
      </c>
      <c r="C197" s="7">
        <v>28</v>
      </c>
      <c r="D197" s="8">
        <f t="shared" si="24"/>
        <v>1400</v>
      </c>
      <c r="E197" s="9">
        <f t="shared" si="57"/>
        <v>9.5200000000000014</v>
      </c>
      <c r="F197" s="8">
        <f t="shared" si="58"/>
        <v>476.00000000000006</v>
      </c>
      <c r="G197" s="8">
        <f t="shared" si="59"/>
        <v>8</v>
      </c>
      <c r="H197" s="8">
        <v>400</v>
      </c>
      <c r="I197" s="8">
        <v>888</v>
      </c>
      <c r="J197" s="8">
        <f t="shared" si="56"/>
        <v>17.760000000000002</v>
      </c>
      <c r="K197" s="32" t="s">
        <v>10</v>
      </c>
      <c r="L197" s="12"/>
      <c r="M197" s="34"/>
      <c r="N197" s="35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</row>
    <row r="198" spans="1:86" s="15" customFormat="1" ht="39" customHeight="1" x14ac:dyDescent="0.2">
      <c r="A198" s="10" t="s">
        <v>306</v>
      </c>
      <c r="B198" s="11">
        <v>20</v>
      </c>
      <c r="C198" s="7">
        <v>28</v>
      </c>
      <c r="D198" s="8">
        <f t="shared" si="24"/>
        <v>1400</v>
      </c>
      <c r="E198" s="9">
        <f t="shared" si="57"/>
        <v>9.5200000000000014</v>
      </c>
      <c r="F198" s="8">
        <f t="shared" si="58"/>
        <v>476.00000000000006</v>
      </c>
      <c r="G198" s="8">
        <f>H198/1000*B198</f>
        <v>8</v>
      </c>
      <c r="H198" s="8">
        <v>400</v>
      </c>
      <c r="I198" s="8">
        <v>888</v>
      </c>
      <c r="J198" s="8">
        <f t="shared" si="56"/>
        <v>17.760000000000002</v>
      </c>
      <c r="K198" s="32" t="s">
        <v>10</v>
      </c>
      <c r="L198" s="12"/>
      <c r="M198" s="34"/>
      <c r="N198" s="35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</row>
    <row r="199" spans="1:86" s="15" customFormat="1" ht="39" customHeight="1" x14ac:dyDescent="0.2">
      <c r="A199" s="10" t="s">
        <v>307</v>
      </c>
      <c r="B199" s="11">
        <v>20</v>
      </c>
      <c r="C199" s="7">
        <v>28</v>
      </c>
      <c r="D199" s="8">
        <f t="shared" si="24"/>
        <v>1400</v>
      </c>
      <c r="E199" s="9">
        <f t="shared" si="57"/>
        <v>9.5200000000000014</v>
      </c>
      <c r="F199" s="8">
        <f t="shared" si="58"/>
        <v>476.00000000000006</v>
      </c>
      <c r="G199" s="8">
        <f t="shared" si="59"/>
        <v>8</v>
      </c>
      <c r="H199" s="8">
        <v>400</v>
      </c>
      <c r="I199" s="8">
        <v>888</v>
      </c>
      <c r="J199" s="8">
        <f>I199/1000*20</f>
        <v>17.760000000000002</v>
      </c>
      <c r="K199" s="32" t="s">
        <v>10</v>
      </c>
      <c r="L199" s="12"/>
      <c r="M199" s="34"/>
      <c r="N199" s="35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</row>
    <row r="200" spans="1:86" s="15" customFormat="1" ht="39" customHeight="1" x14ac:dyDescent="0.2">
      <c r="A200" s="10" t="s">
        <v>321</v>
      </c>
      <c r="B200" s="11">
        <v>20</v>
      </c>
      <c r="C200" s="7">
        <v>28</v>
      </c>
      <c r="D200" s="8">
        <f t="shared" si="24"/>
        <v>1400</v>
      </c>
      <c r="E200" s="9">
        <f t="shared" si="57"/>
        <v>9.5200000000000014</v>
      </c>
      <c r="F200" s="8">
        <f t="shared" si="58"/>
        <v>476.00000000000006</v>
      </c>
      <c r="G200" s="8">
        <f t="shared" si="59"/>
        <v>8</v>
      </c>
      <c r="H200" s="8">
        <v>400</v>
      </c>
      <c r="I200" s="8">
        <v>888</v>
      </c>
      <c r="J200" s="8">
        <f t="shared" si="56"/>
        <v>17.760000000000002</v>
      </c>
      <c r="K200" s="32" t="s">
        <v>10</v>
      </c>
      <c r="L200" s="12"/>
      <c r="M200" s="34"/>
      <c r="N200" s="35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</row>
    <row r="201" spans="1:86" s="15" customFormat="1" ht="39" customHeight="1" x14ac:dyDescent="0.2">
      <c r="A201" s="10" t="s">
        <v>322</v>
      </c>
      <c r="B201" s="11">
        <v>20</v>
      </c>
      <c r="C201" s="7">
        <v>28</v>
      </c>
      <c r="D201" s="8">
        <f t="shared" si="24"/>
        <v>1400</v>
      </c>
      <c r="E201" s="9">
        <f t="shared" si="57"/>
        <v>9.5200000000000014</v>
      </c>
      <c r="F201" s="8">
        <f t="shared" si="58"/>
        <v>476.00000000000006</v>
      </c>
      <c r="G201" s="8">
        <f t="shared" si="59"/>
        <v>8</v>
      </c>
      <c r="H201" s="8">
        <v>400</v>
      </c>
      <c r="I201" s="8">
        <v>888</v>
      </c>
      <c r="J201" s="8">
        <f t="shared" si="56"/>
        <v>17.760000000000002</v>
      </c>
      <c r="K201" s="32" t="s">
        <v>10</v>
      </c>
      <c r="L201" s="12"/>
      <c r="M201" s="34"/>
      <c r="N201" s="35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</row>
    <row r="202" spans="1:86" s="15" customFormat="1" ht="39" customHeight="1" x14ac:dyDescent="0.2">
      <c r="A202" s="56" t="s">
        <v>335</v>
      </c>
      <c r="B202" s="51">
        <v>20</v>
      </c>
      <c r="C202" s="52">
        <v>29</v>
      </c>
      <c r="D202" s="53">
        <f t="shared" si="24"/>
        <v>1450</v>
      </c>
      <c r="E202" s="54">
        <f t="shared" si="57"/>
        <v>9.8600000000000012</v>
      </c>
      <c r="F202" s="53">
        <f t="shared" si="58"/>
        <v>493.00000000000006</v>
      </c>
      <c r="G202" s="53">
        <f t="shared" si="59"/>
        <v>8</v>
      </c>
      <c r="H202" s="53">
        <v>400</v>
      </c>
      <c r="I202" s="53">
        <f>H202+F202</f>
        <v>893</v>
      </c>
      <c r="J202" s="53">
        <f t="shared" si="56"/>
        <v>17.86</v>
      </c>
      <c r="K202" s="55" t="s">
        <v>10</v>
      </c>
      <c r="L202" s="12"/>
      <c r="M202" s="34"/>
      <c r="N202" s="35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</row>
    <row r="203" spans="1:86" s="15" customFormat="1" ht="39" customHeight="1" x14ac:dyDescent="0.2">
      <c r="A203" s="56" t="s">
        <v>336</v>
      </c>
      <c r="B203" s="51">
        <v>20</v>
      </c>
      <c r="C203" s="52">
        <v>29</v>
      </c>
      <c r="D203" s="53">
        <f t="shared" si="24"/>
        <v>1450</v>
      </c>
      <c r="E203" s="54">
        <f t="shared" si="57"/>
        <v>9.8600000000000012</v>
      </c>
      <c r="F203" s="53">
        <f t="shared" si="58"/>
        <v>493.00000000000006</v>
      </c>
      <c r="G203" s="53">
        <f t="shared" si="59"/>
        <v>8</v>
      </c>
      <c r="H203" s="53">
        <v>400</v>
      </c>
      <c r="I203" s="53">
        <f>H203+F203</f>
        <v>893</v>
      </c>
      <c r="J203" s="53">
        <f t="shared" si="56"/>
        <v>17.86</v>
      </c>
      <c r="K203" s="55" t="s">
        <v>10</v>
      </c>
      <c r="L203" s="12"/>
      <c r="M203" s="34"/>
      <c r="N203" s="35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</row>
    <row r="204" spans="1:86" s="15" customFormat="1" ht="39" customHeight="1" x14ac:dyDescent="0.2">
      <c r="A204" s="56" t="s">
        <v>337</v>
      </c>
      <c r="B204" s="51">
        <v>20</v>
      </c>
      <c r="C204" s="52">
        <v>29</v>
      </c>
      <c r="D204" s="53">
        <f t="shared" si="24"/>
        <v>1450</v>
      </c>
      <c r="E204" s="54">
        <f t="shared" si="57"/>
        <v>9.8600000000000012</v>
      </c>
      <c r="F204" s="53">
        <f t="shared" si="58"/>
        <v>493.00000000000006</v>
      </c>
      <c r="G204" s="53">
        <f t="shared" si="59"/>
        <v>8</v>
      </c>
      <c r="H204" s="53">
        <v>400</v>
      </c>
      <c r="I204" s="53">
        <f>H204+F204</f>
        <v>893</v>
      </c>
      <c r="J204" s="53">
        <f t="shared" si="56"/>
        <v>17.86</v>
      </c>
      <c r="K204" s="55" t="s">
        <v>10</v>
      </c>
      <c r="L204" s="12"/>
      <c r="M204" s="34"/>
      <c r="N204" s="35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</row>
    <row r="205" spans="1:86" s="15" customFormat="1" ht="39" customHeight="1" x14ac:dyDescent="0.2">
      <c r="A205" s="10" t="s">
        <v>139</v>
      </c>
      <c r="B205" s="11">
        <v>20</v>
      </c>
      <c r="C205" s="7">
        <v>16</v>
      </c>
      <c r="D205" s="8">
        <f t="shared" si="24"/>
        <v>800</v>
      </c>
      <c r="E205" s="9">
        <f t="shared" si="57"/>
        <v>5.44</v>
      </c>
      <c r="F205" s="8">
        <f t="shared" si="58"/>
        <v>272</v>
      </c>
      <c r="G205" s="8">
        <f t="shared" si="59"/>
        <v>8</v>
      </c>
      <c r="H205" s="8">
        <v>400</v>
      </c>
      <c r="I205" s="8">
        <v>888</v>
      </c>
      <c r="J205" s="8">
        <f t="shared" si="56"/>
        <v>17.760000000000002</v>
      </c>
      <c r="K205" s="32" t="s">
        <v>10</v>
      </c>
      <c r="L205" s="12"/>
      <c r="M205" s="34"/>
      <c r="N205" s="35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</row>
    <row r="206" spans="1:86" s="15" customFormat="1" ht="39" customHeight="1" x14ac:dyDescent="0.2">
      <c r="A206" s="10" t="s">
        <v>140</v>
      </c>
      <c r="B206" s="11">
        <v>20</v>
      </c>
      <c r="C206" s="7">
        <v>16</v>
      </c>
      <c r="D206" s="8">
        <f t="shared" si="24"/>
        <v>800</v>
      </c>
      <c r="E206" s="9">
        <f t="shared" si="57"/>
        <v>5.44</v>
      </c>
      <c r="F206" s="8">
        <f t="shared" si="58"/>
        <v>272</v>
      </c>
      <c r="G206" s="8">
        <f t="shared" si="59"/>
        <v>8</v>
      </c>
      <c r="H206" s="8">
        <v>400</v>
      </c>
      <c r="I206" s="8">
        <v>888</v>
      </c>
      <c r="J206" s="8">
        <f t="shared" si="56"/>
        <v>17.760000000000002</v>
      </c>
      <c r="K206" s="32" t="s">
        <v>10</v>
      </c>
      <c r="L206" s="12"/>
      <c r="M206" s="34"/>
      <c r="N206" s="35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</row>
    <row r="207" spans="1:86" s="15" customFormat="1" ht="39" customHeight="1" x14ac:dyDescent="0.2">
      <c r="A207" s="10" t="s">
        <v>173</v>
      </c>
      <c r="B207" s="11">
        <v>20</v>
      </c>
      <c r="C207" s="7">
        <v>16</v>
      </c>
      <c r="D207" s="8">
        <f t="shared" si="24"/>
        <v>800</v>
      </c>
      <c r="E207" s="9">
        <f t="shared" si="57"/>
        <v>5.44</v>
      </c>
      <c r="F207" s="8">
        <f t="shared" si="58"/>
        <v>272</v>
      </c>
      <c r="G207" s="8">
        <f t="shared" si="59"/>
        <v>8</v>
      </c>
      <c r="H207" s="8">
        <v>400</v>
      </c>
      <c r="I207" s="8">
        <v>888</v>
      </c>
      <c r="J207" s="8">
        <f>I207/1000*20</f>
        <v>17.760000000000002</v>
      </c>
      <c r="K207" s="32" t="s">
        <v>10</v>
      </c>
      <c r="L207" s="12"/>
      <c r="M207" s="34"/>
      <c r="N207" s="35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</row>
    <row r="208" spans="1:86" s="15" customFormat="1" ht="30" customHeight="1" x14ac:dyDescent="0.2">
      <c r="A208" s="22" t="s">
        <v>206</v>
      </c>
      <c r="B208" s="11">
        <v>20</v>
      </c>
      <c r="C208" s="7">
        <v>28</v>
      </c>
      <c r="D208" s="8">
        <f t="shared" si="24"/>
        <v>1400</v>
      </c>
      <c r="E208" s="9">
        <f t="shared" si="57"/>
        <v>9.5200000000000014</v>
      </c>
      <c r="F208" s="8">
        <f t="shared" si="58"/>
        <v>476.00000000000006</v>
      </c>
      <c r="G208" s="8">
        <f t="shared" ref="G208:G220" si="62">H208/1000*B208</f>
        <v>8</v>
      </c>
      <c r="H208" s="8">
        <v>400</v>
      </c>
      <c r="I208" s="8">
        <v>888</v>
      </c>
      <c r="J208" s="8">
        <f t="shared" si="56"/>
        <v>17.760000000000002</v>
      </c>
      <c r="K208" s="32" t="s">
        <v>242</v>
      </c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</row>
    <row r="209" spans="1:86" s="15" customFormat="1" ht="30" customHeight="1" x14ac:dyDescent="0.2">
      <c r="A209" s="22" t="s">
        <v>260</v>
      </c>
      <c r="B209" s="11">
        <v>20</v>
      </c>
      <c r="C209" s="7">
        <v>28</v>
      </c>
      <c r="D209" s="8">
        <f t="shared" si="24"/>
        <v>1400</v>
      </c>
      <c r="E209" s="9">
        <f t="shared" si="57"/>
        <v>9.5200000000000014</v>
      </c>
      <c r="F209" s="8">
        <f t="shared" si="58"/>
        <v>476.00000000000006</v>
      </c>
      <c r="G209" s="8">
        <f t="shared" si="62"/>
        <v>8</v>
      </c>
      <c r="H209" s="8">
        <v>400</v>
      </c>
      <c r="I209" s="8">
        <v>888</v>
      </c>
      <c r="J209" s="8">
        <f t="shared" si="56"/>
        <v>17.760000000000002</v>
      </c>
      <c r="K209" s="32" t="s">
        <v>242</v>
      </c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</row>
    <row r="210" spans="1:86" s="15" customFormat="1" ht="30" customHeight="1" x14ac:dyDescent="0.2">
      <c r="A210" s="22" t="s">
        <v>271</v>
      </c>
      <c r="B210" s="11">
        <v>20</v>
      </c>
      <c r="C210" s="7">
        <v>28</v>
      </c>
      <c r="D210" s="8">
        <f t="shared" si="24"/>
        <v>1400</v>
      </c>
      <c r="E210" s="9">
        <f t="shared" si="57"/>
        <v>9.5200000000000014</v>
      </c>
      <c r="F210" s="8">
        <f t="shared" si="58"/>
        <v>476.00000000000006</v>
      </c>
      <c r="G210" s="8">
        <f t="shared" si="62"/>
        <v>8</v>
      </c>
      <c r="H210" s="8">
        <v>400</v>
      </c>
      <c r="I210" s="8">
        <v>888</v>
      </c>
      <c r="J210" s="8">
        <f t="shared" si="56"/>
        <v>17.760000000000002</v>
      </c>
      <c r="K210" s="32" t="s">
        <v>242</v>
      </c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</row>
    <row r="211" spans="1:86" s="15" customFormat="1" ht="30" customHeight="1" x14ac:dyDescent="0.2">
      <c r="A211" s="22" t="s">
        <v>231</v>
      </c>
      <c r="B211" s="11">
        <v>20</v>
      </c>
      <c r="C211" s="7">
        <v>34</v>
      </c>
      <c r="D211" s="8">
        <f t="shared" si="24"/>
        <v>1700</v>
      </c>
      <c r="E211" s="9">
        <f t="shared" si="57"/>
        <v>11.56</v>
      </c>
      <c r="F211" s="8">
        <f t="shared" si="58"/>
        <v>578</v>
      </c>
      <c r="G211" s="8">
        <f t="shared" si="62"/>
        <v>8</v>
      </c>
      <c r="H211" s="8">
        <v>400</v>
      </c>
      <c r="I211" s="8">
        <f>F211+H211</f>
        <v>978</v>
      </c>
      <c r="J211" s="8">
        <f>E211+G211</f>
        <v>19.560000000000002</v>
      </c>
      <c r="K211" s="32" t="s">
        <v>233</v>
      </c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</row>
    <row r="212" spans="1:86" s="15" customFormat="1" ht="30" customHeight="1" x14ac:dyDescent="0.2">
      <c r="A212" s="22" t="s">
        <v>232</v>
      </c>
      <c r="B212" s="11">
        <v>20</v>
      </c>
      <c r="C212" s="7">
        <v>34</v>
      </c>
      <c r="D212" s="8">
        <f t="shared" si="24"/>
        <v>1700</v>
      </c>
      <c r="E212" s="9">
        <f t="shared" si="57"/>
        <v>11.56</v>
      </c>
      <c r="F212" s="8">
        <f t="shared" si="58"/>
        <v>578</v>
      </c>
      <c r="G212" s="8">
        <f>H212/1000*B212</f>
        <v>8</v>
      </c>
      <c r="H212" s="8">
        <v>400</v>
      </c>
      <c r="I212" s="8">
        <f>F212+H212</f>
        <v>978</v>
      </c>
      <c r="J212" s="8">
        <f>E212+G212</f>
        <v>19.560000000000002</v>
      </c>
      <c r="K212" s="32" t="s">
        <v>233</v>
      </c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</row>
    <row r="213" spans="1:86" s="15" customFormat="1" ht="30" customHeight="1" x14ac:dyDescent="0.2">
      <c r="A213" s="49" t="s">
        <v>345</v>
      </c>
      <c r="B213" s="44">
        <v>20</v>
      </c>
      <c r="C213" s="45">
        <v>27</v>
      </c>
      <c r="D213" s="46">
        <f>C213/B213*1000</f>
        <v>1350</v>
      </c>
      <c r="E213" s="47">
        <f t="shared" si="57"/>
        <v>9.1800000000000015</v>
      </c>
      <c r="F213" s="46">
        <f t="shared" si="58"/>
        <v>459.00000000000006</v>
      </c>
      <c r="G213" s="46">
        <f>H213/1000*B213</f>
        <v>8</v>
      </c>
      <c r="H213" s="46">
        <v>400</v>
      </c>
      <c r="I213" s="46">
        <v>888</v>
      </c>
      <c r="J213" s="46">
        <f>I213/1000*20</f>
        <v>17.760000000000002</v>
      </c>
      <c r="K213" s="48" t="s">
        <v>233</v>
      </c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</row>
    <row r="214" spans="1:86" s="15" customFormat="1" ht="30" customHeight="1" x14ac:dyDescent="0.2">
      <c r="A214" s="49" t="s">
        <v>347</v>
      </c>
      <c r="B214" s="44">
        <v>20</v>
      </c>
      <c r="C214" s="45">
        <v>27</v>
      </c>
      <c r="D214" s="46">
        <f>C214/B214*1000</f>
        <v>1350</v>
      </c>
      <c r="E214" s="47">
        <f t="shared" ref="E214:E215" si="63">C214*34%</f>
        <v>9.1800000000000015</v>
      </c>
      <c r="F214" s="46">
        <f t="shared" ref="F214:F215" si="64">D214*34%</f>
        <v>459.00000000000006</v>
      </c>
      <c r="G214" s="46">
        <f>H214/1000*B214</f>
        <v>8</v>
      </c>
      <c r="H214" s="46">
        <v>400</v>
      </c>
      <c r="I214" s="46">
        <v>888</v>
      </c>
      <c r="J214" s="46">
        <f>I214/1000*20</f>
        <v>17.760000000000002</v>
      </c>
      <c r="K214" s="48" t="s">
        <v>233</v>
      </c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</row>
    <row r="215" spans="1:86" s="15" customFormat="1" ht="30" customHeight="1" x14ac:dyDescent="0.2">
      <c r="A215" s="49" t="s">
        <v>346</v>
      </c>
      <c r="B215" s="44">
        <v>20</v>
      </c>
      <c r="C215" s="45">
        <v>30</v>
      </c>
      <c r="D215" s="46">
        <f>C215/B215*1000</f>
        <v>1500</v>
      </c>
      <c r="E215" s="47">
        <f t="shared" si="63"/>
        <v>10.200000000000001</v>
      </c>
      <c r="F215" s="46">
        <f t="shared" si="64"/>
        <v>510.00000000000006</v>
      </c>
      <c r="G215" s="46">
        <v>8</v>
      </c>
      <c r="H215" s="46">
        <v>400</v>
      </c>
      <c r="I215" s="58">
        <f>F215+H215</f>
        <v>910</v>
      </c>
      <c r="J215" s="46">
        <f>E215+G215</f>
        <v>18.200000000000003</v>
      </c>
      <c r="K215" s="48" t="s">
        <v>233</v>
      </c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</row>
    <row r="216" spans="1:86" s="15" customFormat="1" ht="22.5" x14ac:dyDescent="0.2">
      <c r="A216" s="10" t="s">
        <v>98</v>
      </c>
      <c r="B216" s="11">
        <v>20</v>
      </c>
      <c r="C216" s="7">
        <v>17</v>
      </c>
      <c r="D216" s="8">
        <f t="shared" si="24"/>
        <v>850</v>
      </c>
      <c r="E216" s="9">
        <f t="shared" ref="E216:E224" si="65">C216*34%</f>
        <v>5.78</v>
      </c>
      <c r="F216" s="8">
        <f t="shared" ref="F216:F224" si="66">D216*34%</f>
        <v>289</v>
      </c>
      <c r="G216" s="8">
        <f t="shared" si="62"/>
        <v>8</v>
      </c>
      <c r="H216" s="8">
        <v>400</v>
      </c>
      <c r="I216" s="8">
        <v>888</v>
      </c>
      <c r="J216" s="8">
        <f t="shared" ref="J216:J221" si="67">I216/1000*20</f>
        <v>17.760000000000002</v>
      </c>
      <c r="K216" s="32" t="s">
        <v>11</v>
      </c>
      <c r="L216" s="12"/>
      <c r="M216" s="34"/>
      <c r="N216" s="35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</row>
    <row r="217" spans="1:86" s="15" customFormat="1" ht="22.5" x14ac:dyDescent="0.2">
      <c r="A217" s="10" t="s">
        <v>97</v>
      </c>
      <c r="B217" s="11">
        <v>20</v>
      </c>
      <c r="C217" s="7">
        <v>17</v>
      </c>
      <c r="D217" s="8">
        <f t="shared" si="24"/>
        <v>850</v>
      </c>
      <c r="E217" s="9">
        <f t="shared" si="65"/>
        <v>5.78</v>
      </c>
      <c r="F217" s="8">
        <f t="shared" si="66"/>
        <v>289</v>
      </c>
      <c r="G217" s="8">
        <f t="shared" si="62"/>
        <v>8</v>
      </c>
      <c r="H217" s="8">
        <v>400</v>
      </c>
      <c r="I217" s="8">
        <v>888</v>
      </c>
      <c r="J217" s="8">
        <f t="shared" si="67"/>
        <v>17.760000000000002</v>
      </c>
      <c r="K217" s="32" t="s">
        <v>11</v>
      </c>
      <c r="L217" s="12"/>
      <c r="M217" s="34"/>
      <c r="N217" s="35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</row>
    <row r="218" spans="1:86" s="15" customFormat="1" ht="28.5" customHeight="1" x14ac:dyDescent="0.2">
      <c r="A218" s="22" t="s">
        <v>254</v>
      </c>
      <c r="B218" s="11">
        <v>20</v>
      </c>
      <c r="C218" s="7">
        <v>29</v>
      </c>
      <c r="D218" s="8">
        <f t="shared" si="24"/>
        <v>1450</v>
      </c>
      <c r="E218" s="9">
        <f t="shared" si="65"/>
        <v>9.8600000000000012</v>
      </c>
      <c r="F218" s="8">
        <f t="shared" si="66"/>
        <v>493.00000000000006</v>
      </c>
      <c r="G218" s="8">
        <f t="shared" si="62"/>
        <v>8</v>
      </c>
      <c r="H218" s="8">
        <v>400</v>
      </c>
      <c r="I218" s="8">
        <f>F218+H218</f>
        <v>893</v>
      </c>
      <c r="J218" s="8">
        <f t="shared" si="67"/>
        <v>17.86</v>
      </c>
      <c r="K218" s="32" t="s">
        <v>11</v>
      </c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</row>
    <row r="219" spans="1:86" s="15" customFormat="1" ht="39.75" customHeight="1" x14ac:dyDescent="0.2">
      <c r="A219" s="22" t="s">
        <v>250</v>
      </c>
      <c r="B219" s="11">
        <v>20</v>
      </c>
      <c r="C219" s="7">
        <v>29</v>
      </c>
      <c r="D219" s="8">
        <f t="shared" ref="D219:D315" si="68">C219/B219*1000</f>
        <v>1450</v>
      </c>
      <c r="E219" s="9">
        <f t="shared" si="65"/>
        <v>9.8600000000000012</v>
      </c>
      <c r="F219" s="8">
        <f t="shared" si="66"/>
        <v>493.00000000000006</v>
      </c>
      <c r="G219" s="8">
        <f t="shared" si="62"/>
        <v>8</v>
      </c>
      <c r="H219" s="8">
        <v>400</v>
      </c>
      <c r="I219" s="8">
        <f>F219+H219</f>
        <v>893</v>
      </c>
      <c r="J219" s="8">
        <f t="shared" si="67"/>
        <v>17.86</v>
      </c>
      <c r="K219" s="32" t="s">
        <v>11</v>
      </c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</row>
    <row r="220" spans="1:86" s="15" customFormat="1" ht="38.25" customHeight="1" x14ac:dyDescent="0.2">
      <c r="A220" s="22" t="s">
        <v>249</v>
      </c>
      <c r="B220" s="11">
        <v>20</v>
      </c>
      <c r="C220" s="7">
        <v>29</v>
      </c>
      <c r="D220" s="8">
        <f t="shared" si="68"/>
        <v>1450</v>
      </c>
      <c r="E220" s="9">
        <f t="shared" si="65"/>
        <v>9.8600000000000012</v>
      </c>
      <c r="F220" s="8">
        <f t="shared" si="66"/>
        <v>493.00000000000006</v>
      </c>
      <c r="G220" s="8">
        <f t="shared" si="62"/>
        <v>8</v>
      </c>
      <c r="H220" s="8">
        <v>400</v>
      </c>
      <c r="I220" s="8">
        <f>F220+H220</f>
        <v>893</v>
      </c>
      <c r="J220" s="8">
        <f t="shared" si="67"/>
        <v>17.86</v>
      </c>
      <c r="K220" s="32" t="s">
        <v>11</v>
      </c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</row>
    <row r="221" spans="1:86" s="15" customFormat="1" ht="38.25" customHeight="1" x14ac:dyDescent="0.2">
      <c r="A221" s="22" t="s">
        <v>247</v>
      </c>
      <c r="B221" s="11">
        <v>20</v>
      </c>
      <c r="C221" s="7">
        <v>29</v>
      </c>
      <c r="D221" s="8">
        <f t="shared" si="68"/>
        <v>1450</v>
      </c>
      <c r="E221" s="9">
        <f t="shared" si="65"/>
        <v>9.8600000000000012</v>
      </c>
      <c r="F221" s="8">
        <f t="shared" si="66"/>
        <v>493.00000000000006</v>
      </c>
      <c r="G221" s="8">
        <f t="shared" ref="G221:G229" si="69">H221/1000*B221</f>
        <v>8</v>
      </c>
      <c r="H221" s="8">
        <v>400</v>
      </c>
      <c r="I221" s="8">
        <f>F221+H221</f>
        <v>893</v>
      </c>
      <c r="J221" s="8">
        <f t="shared" si="67"/>
        <v>17.86</v>
      </c>
      <c r="K221" s="32" t="s">
        <v>11</v>
      </c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</row>
    <row r="222" spans="1:86" s="15" customFormat="1" ht="41.25" customHeight="1" x14ac:dyDescent="0.2">
      <c r="A222" s="22" t="s">
        <v>248</v>
      </c>
      <c r="B222" s="11">
        <v>20</v>
      </c>
      <c r="C222" s="23">
        <v>32</v>
      </c>
      <c r="D222" s="8">
        <f t="shared" si="68"/>
        <v>1600</v>
      </c>
      <c r="E222" s="9">
        <f t="shared" si="65"/>
        <v>10.88</v>
      </c>
      <c r="F222" s="8">
        <f t="shared" si="66"/>
        <v>544</v>
      </c>
      <c r="G222" s="8">
        <f t="shared" si="69"/>
        <v>8</v>
      </c>
      <c r="H222" s="8">
        <v>400</v>
      </c>
      <c r="I222" s="8">
        <f t="shared" ref="I222:I224" si="70">F222+H222</f>
        <v>944</v>
      </c>
      <c r="J222" s="8">
        <f>E222+G222</f>
        <v>18.880000000000003</v>
      </c>
      <c r="K222" s="32" t="s">
        <v>11</v>
      </c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</row>
    <row r="223" spans="1:86" s="15" customFormat="1" ht="45" x14ac:dyDescent="0.2">
      <c r="A223" s="22" t="s">
        <v>251</v>
      </c>
      <c r="B223" s="11">
        <v>20</v>
      </c>
      <c r="C223" s="7">
        <v>32</v>
      </c>
      <c r="D223" s="8">
        <f t="shared" si="68"/>
        <v>1600</v>
      </c>
      <c r="E223" s="9">
        <f t="shared" si="65"/>
        <v>10.88</v>
      </c>
      <c r="F223" s="8">
        <f t="shared" si="66"/>
        <v>544</v>
      </c>
      <c r="G223" s="8">
        <f t="shared" si="69"/>
        <v>8</v>
      </c>
      <c r="H223" s="8">
        <v>400</v>
      </c>
      <c r="I223" s="8">
        <f t="shared" si="70"/>
        <v>944</v>
      </c>
      <c r="J223" s="8">
        <f>E223+G223</f>
        <v>18.880000000000003</v>
      </c>
      <c r="K223" s="32" t="s">
        <v>11</v>
      </c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</row>
    <row r="224" spans="1:86" s="15" customFormat="1" ht="30.75" customHeight="1" x14ac:dyDescent="0.2">
      <c r="A224" s="22" t="s">
        <v>201</v>
      </c>
      <c r="B224" s="11">
        <v>20</v>
      </c>
      <c r="C224" s="7">
        <v>35</v>
      </c>
      <c r="D224" s="8">
        <f>C224/B224*1000</f>
        <v>1750</v>
      </c>
      <c r="E224" s="9">
        <f t="shared" si="65"/>
        <v>11.9</v>
      </c>
      <c r="F224" s="8">
        <f t="shared" si="66"/>
        <v>595</v>
      </c>
      <c r="G224" s="8">
        <f t="shared" si="69"/>
        <v>8</v>
      </c>
      <c r="H224" s="8">
        <v>400</v>
      </c>
      <c r="I224" s="8">
        <f t="shared" si="70"/>
        <v>995</v>
      </c>
      <c r="J224" s="8">
        <f>E224+G224</f>
        <v>19.899999999999999</v>
      </c>
      <c r="K224" s="32" t="s">
        <v>11</v>
      </c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</row>
    <row r="225" spans="1:86" s="15" customFormat="1" ht="39" customHeight="1" x14ac:dyDescent="0.2">
      <c r="A225" s="10" t="s">
        <v>76</v>
      </c>
      <c r="B225" s="11">
        <v>20</v>
      </c>
      <c r="C225" s="7">
        <v>16</v>
      </c>
      <c r="D225" s="8">
        <f t="shared" si="68"/>
        <v>800</v>
      </c>
      <c r="E225" s="9">
        <f t="shared" ref="E225:F229" si="71">C225*34%</f>
        <v>5.44</v>
      </c>
      <c r="F225" s="8">
        <f t="shared" si="71"/>
        <v>272</v>
      </c>
      <c r="G225" s="8">
        <f t="shared" si="69"/>
        <v>8</v>
      </c>
      <c r="H225" s="8">
        <v>400</v>
      </c>
      <c r="I225" s="8">
        <v>888</v>
      </c>
      <c r="J225" s="8">
        <f t="shared" ref="J225:J241" si="72">I225/1000*20</f>
        <v>17.760000000000002</v>
      </c>
      <c r="K225" s="32" t="s">
        <v>11</v>
      </c>
      <c r="L225" s="12"/>
      <c r="M225" s="34"/>
      <c r="N225" s="35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</row>
    <row r="226" spans="1:86" s="15" customFormat="1" ht="39" customHeight="1" x14ac:dyDescent="0.2">
      <c r="A226" s="10" t="s">
        <v>77</v>
      </c>
      <c r="B226" s="11">
        <v>20</v>
      </c>
      <c r="C226" s="7">
        <v>16</v>
      </c>
      <c r="D226" s="8">
        <f t="shared" si="68"/>
        <v>800</v>
      </c>
      <c r="E226" s="9">
        <f t="shared" si="71"/>
        <v>5.44</v>
      </c>
      <c r="F226" s="8">
        <f t="shared" si="71"/>
        <v>272</v>
      </c>
      <c r="G226" s="8">
        <f t="shared" si="69"/>
        <v>8</v>
      </c>
      <c r="H226" s="8">
        <v>400</v>
      </c>
      <c r="I226" s="8">
        <v>888</v>
      </c>
      <c r="J226" s="8">
        <f t="shared" si="72"/>
        <v>17.760000000000002</v>
      </c>
      <c r="K226" s="32" t="s">
        <v>11</v>
      </c>
      <c r="L226" s="12"/>
      <c r="M226" s="34"/>
      <c r="N226" s="35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</row>
    <row r="227" spans="1:86" s="15" customFormat="1" ht="39" customHeight="1" x14ac:dyDescent="0.2">
      <c r="A227" s="10" t="s">
        <v>78</v>
      </c>
      <c r="B227" s="11">
        <v>20</v>
      </c>
      <c r="C227" s="7">
        <v>16</v>
      </c>
      <c r="D227" s="8">
        <f t="shared" si="68"/>
        <v>800</v>
      </c>
      <c r="E227" s="9">
        <f t="shared" si="71"/>
        <v>5.44</v>
      </c>
      <c r="F227" s="8">
        <f t="shared" si="71"/>
        <v>272</v>
      </c>
      <c r="G227" s="8">
        <f t="shared" si="69"/>
        <v>8</v>
      </c>
      <c r="H227" s="8">
        <v>400</v>
      </c>
      <c r="I227" s="8">
        <v>888</v>
      </c>
      <c r="J227" s="8">
        <f t="shared" si="72"/>
        <v>17.760000000000002</v>
      </c>
      <c r="K227" s="32" t="s">
        <v>11</v>
      </c>
      <c r="L227" s="12"/>
      <c r="M227" s="34"/>
      <c r="N227" s="35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</row>
    <row r="228" spans="1:86" s="15" customFormat="1" ht="22.5" x14ac:dyDescent="0.2">
      <c r="A228" s="22" t="s">
        <v>253</v>
      </c>
      <c r="B228" s="11">
        <v>20</v>
      </c>
      <c r="C228" s="7">
        <v>29</v>
      </c>
      <c r="D228" s="8">
        <f t="shared" si="68"/>
        <v>1450</v>
      </c>
      <c r="E228" s="9">
        <f t="shared" si="71"/>
        <v>9.8600000000000012</v>
      </c>
      <c r="F228" s="8">
        <f t="shared" si="71"/>
        <v>493.00000000000006</v>
      </c>
      <c r="G228" s="8">
        <f t="shared" si="69"/>
        <v>8</v>
      </c>
      <c r="H228" s="8">
        <v>400</v>
      </c>
      <c r="I228" s="8">
        <f>F228+H228</f>
        <v>893</v>
      </c>
      <c r="J228" s="8">
        <f t="shared" si="72"/>
        <v>17.86</v>
      </c>
      <c r="K228" s="32" t="s">
        <v>11</v>
      </c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</row>
    <row r="229" spans="1:86" s="15" customFormat="1" ht="33.75" x14ac:dyDescent="0.2">
      <c r="A229" s="22" t="s">
        <v>252</v>
      </c>
      <c r="B229" s="11">
        <v>20</v>
      </c>
      <c r="C229" s="7">
        <v>29</v>
      </c>
      <c r="D229" s="8">
        <f t="shared" si="68"/>
        <v>1450</v>
      </c>
      <c r="E229" s="9">
        <f t="shared" si="71"/>
        <v>9.8600000000000012</v>
      </c>
      <c r="F229" s="8">
        <f t="shared" si="71"/>
        <v>493.00000000000006</v>
      </c>
      <c r="G229" s="8">
        <f t="shared" si="69"/>
        <v>8</v>
      </c>
      <c r="H229" s="8">
        <v>400</v>
      </c>
      <c r="I229" s="8">
        <f>F229+H229</f>
        <v>893</v>
      </c>
      <c r="J229" s="8">
        <f t="shared" si="72"/>
        <v>17.86</v>
      </c>
      <c r="K229" s="32" t="s">
        <v>11</v>
      </c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</row>
    <row r="230" spans="1:86" s="15" customFormat="1" ht="22.5" x14ac:dyDescent="0.2">
      <c r="A230" s="10" t="s">
        <v>111</v>
      </c>
      <c r="B230" s="11">
        <v>20</v>
      </c>
      <c r="C230" s="7">
        <v>21</v>
      </c>
      <c r="D230" s="8">
        <f t="shared" si="68"/>
        <v>1050</v>
      </c>
      <c r="E230" s="9">
        <f t="shared" ref="E230:E241" si="73">C230*34%</f>
        <v>7.1400000000000006</v>
      </c>
      <c r="F230" s="8">
        <f t="shared" ref="F230:F241" si="74">D230*34%</f>
        <v>357</v>
      </c>
      <c r="G230" s="8">
        <f t="shared" ref="G230:G252" si="75">H230/1000*B230</f>
        <v>8</v>
      </c>
      <c r="H230" s="8">
        <v>400</v>
      </c>
      <c r="I230" s="8">
        <v>888</v>
      </c>
      <c r="J230" s="8">
        <f t="shared" si="72"/>
        <v>17.760000000000002</v>
      </c>
      <c r="K230" s="32" t="s">
        <v>11</v>
      </c>
      <c r="L230" s="12"/>
      <c r="M230" s="34"/>
      <c r="N230" s="35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</row>
    <row r="231" spans="1:86" s="15" customFormat="1" ht="22.5" x14ac:dyDescent="0.2">
      <c r="A231" s="10" t="s">
        <v>112</v>
      </c>
      <c r="B231" s="11">
        <v>20</v>
      </c>
      <c r="C231" s="7">
        <v>21</v>
      </c>
      <c r="D231" s="8">
        <f t="shared" si="68"/>
        <v>1050</v>
      </c>
      <c r="E231" s="9">
        <f t="shared" si="73"/>
        <v>7.1400000000000006</v>
      </c>
      <c r="F231" s="8">
        <f t="shared" si="74"/>
        <v>357</v>
      </c>
      <c r="G231" s="8">
        <f t="shared" si="75"/>
        <v>8</v>
      </c>
      <c r="H231" s="8">
        <v>400</v>
      </c>
      <c r="I231" s="8">
        <v>888</v>
      </c>
      <c r="J231" s="8">
        <f t="shared" si="72"/>
        <v>17.760000000000002</v>
      </c>
      <c r="K231" s="32" t="s">
        <v>11</v>
      </c>
      <c r="L231" s="12"/>
      <c r="M231" s="34"/>
      <c r="N231" s="35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</row>
    <row r="232" spans="1:86" s="15" customFormat="1" ht="22.5" x14ac:dyDescent="0.2">
      <c r="A232" s="10" t="s">
        <v>121</v>
      </c>
      <c r="B232" s="11">
        <v>20</v>
      </c>
      <c r="C232" s="7">
        <v>19</v>
      </c>
      <c r="D232" s="8">
        <f t="shared" si="68"/>
        <v>950</v>
      </c>
      <c r="E232" s="9">
        <f t="shared" si="73"/>
        <v>6.4600000000000009</v>
      </c>
      <c r="F232" s="8">
        <f t="shared" si="74"/>
        <v>323</v>
      </c>
      <c r="G232" s="8">
        <f t="shared" si="75"/>
        <v>8</v>
      </c>
      <c r="H232" s="8">
        <v>400</v>
      </c>
      <c r="I232" s="8">
        <v>888</v>
      </c>
      <c r="J232" s="8">
        <f t="shared" si="72"/>
        <v>17.760000000000002</v>
      </c>
      <c r="K232" s="32" t="s">
        <v>11</v>
      </c>
      <c r="L232" s="12"/>
      <c r="M232" s="34"/>
      <c r="N232" s="35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</row>
    <row r="233" spans="1:86" s="15" customFormat="1" ht="22.5" x14ac:dyDescent="0.2">
      <c r="A233" s="10" t="s">
        <v>122</v>
      </c>
      <c r="B233" s="11">
        <v>20</v>
      </c>
      <c r="C233" s="7">
        <v>22</v>
      </c>
      <c r="D233" s="8">
        <f t="shared" si="68"/>
        <v>1100</v>
      </c>
      <c r="E233" s="9">
        <f t="shared" si="73"/>
        <v>7.48</v>
      </c>
      <c r="F233" s="8">
        <f t="shared" si="74"/>
        <v>374</v>
      </c>
      <c r="G233" s="8">
        <f t="shared" si="75"/>
        <v>8</v>
      </c>
      <c r="H233" s="8">
        <v>400</v>
      </c>
      <c r="I233" s="8">
        <v>888</v>
      </c>
      <c r="J233" s="8">
        <f t="shared" si="72"/>
        <v>17.760000000000002</v>
      </c>
      <c r="K233" s="32" t="s">
        <v>11</v>
      </c>
      <c r="L233" s="12"/>
      <c r="M233" s="34"/>
      <c r="N233" s="35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</row>
    <row r="234" spans="1:86" s="15" customFormat="1" ht="22.5" x14ac:dyDescent="0.2">
      <c r="A234" s="10" t="s">
        <v>142</v>
      </c>
      <c r="B234" s="11">
        <v>20</v>
      </c>
      <c r="C234" s="7">
        <v>21</v>
      </c>
      <c r="D234" s="8">
        <f t="shared" si="68"/>
        <v>1050</v>
      </c>
      <c r="E234" s="9">
        <f t="shared" si="73"/>
        <v>7.1400000000000006</v>
      </c>
      <c r="F234" s="8">
        <f t="shared" si="74"/>
        <v>357</v>
      </c>
      <c r="G234" s="8">
        <f>H234/1000*B234</f>
        <v>8</v>
      </c>
      <c r="H234" s="8">
        <v>400</v>
      </c>
      <c r="I234" s="8">
        <v>888</v>
      </c>
      <c r="J234" s="8">
        <f t="shared" si="72"/>
        <v>17.760000000000002</v>
      </c>
      <c r="K234" s="32" t="s">
        <v>11</v>
      </c>
      <c r="L234" s="12"/>
      <c r="M234" s="34"/>
      <c r="N234" s="35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</row>
    <row r="235" spans="1:86" s="15" customFormat="1" ht="22.5" x14ac:dyDescent="0.2">
      <c r="A235" s="10" t="s">
        <v>194</v>
      </c>
      <c r="B235" s="11">
        <v>20</v>
      </c>
      <c r="C235" s="7">
        <v>22</v>
      </c>
      <c r="D235" s="8">
        <f t="shared" si="68"/>
        <v>1100</v>
      </c>
      <c r="E235" s="9">
        <f t="shared" si="73"/>
        <v>7.48</v>
      </c>
      <c r="F235" s="8">
        <f t="shared" si="74"/>
        <v>374</v>
      </c>
      <c r="G235" s="8">
        <f t="shared" si="75"/>
        <v>8</v>
      </c>
      <c r="H235" s="8">
        <v>400</v>
      </c>
      <c r="I235" s="8">
        <v>888</v>
      </c>
      <c r="J235" s="8">
        <f t="shared" si="72"/>
        <v>17.760000000000002</v>
      </c>
      <c r="K235" s="32" t="s">
        <v>11</v>
      </c>
      <c r="L235" s="12"/>
      <c r="M235" s="34"/>
      <c r="N235" s="35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</row>
    <row r="236" spans="1:86" s="15" customFormat="1" ht="22.5" x14ac:dyDescent="0.2">
      <c r="A236" s="10" t="s">
        <v>195</v>
      </c>
      <c r="B236" s="11">
        <v>20</v>
      </c>
      <c r="C236" s="7">
        <v>22</v>
      </c>
      <c r="D236" s="8">
        <f t="shared" si="68"/>
        <v>1100</v>
      </c>
      <c r="E236" s="9">
        <f t="shared" si="73"/>
        <v>7.48</v>
      </c>
      <c r="F236" s="8">
        <f t="shared" si="74"/>
        <v>374</v>
      </c>
      <c r="G236" s="8">
        <f t="shared" si="75"/>
        <v>8</v>
      </c>
      <c r="H236" s="8">
        <v>400</v>
      </c>
      <c r="I236" s="8">
        <v>888</v>
      </c>
      <c r="J236" s="8">
        <f t="shared" si="72"/>
        <v>17.760000000000002</v>
      </c>
      <c r="K236" s="32" t="s">
        <v>11</v>
      </c>
      <c r="L236" s="12"/>
      <c r="M236" s="34"/>
      <c r="N236" s="35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</row>
    <row r="237" spans="1:86" s="15" customFormat="1" ht="30" customHeight="1" x14ac:dyDescent="0.2">
      <c r="A237" s="10" t="s">
        <v>228</v>
      </c>
      <c r="B237" s="11">
        <v>20</v>
      </c>
      <c r="C237" s="7">
        <v>22</v>
      </c>
      <c r="D237" s="8">
        <f t="shared" si="68"/>
        <v>1100</v>
      </c>
      <c r="E237" s="9">
        <f t="shared" si="73"/>
        <v>7.48</v>
      </c>
      <c r="F237" s="8">
        <f t="shared" si="74"/>
        <v>374</v>
      </c>
      <c r="G237" s="8">
        <f t="shared" si="75"/>
        <v>8</v>
      </c>
      <c r="H237" s="8">
        <v>400</v>
      </c>
      <c r="I237" s="8">
        <v>888</v>
      </c>
      <c r="J237" s="8">
        <f t="shared" si="72"/>
        <v>17.760000000000002</v>
      </c>
      <c r="K237" s="32" t="s">
        <v>11</v>
      </c>
      <c r="L237" s="12"/>
      <c r="M237" s="34"/>
      <c r="N237" s="35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</row>
    <row r="238" spans="1:86" s="15" customFormat="1" ht="28.5" customHeight="1" x14ac:dyDescent="0.2">
      <c r="A238" s="10" t="s">
        <v>229</v>
      </c>
      <c r="B238" s="11">
        <v>20</v>
      </c>
      <c r="C238" s="7">
        <v>22</v>
      </c>
      <c r="D238" s="8">
        <f t="shared" si="68"/>
        <v>1100</v>
      </c>
      <c r="E238" s="9">
        <f t="shared" si="73"/>
        <v>7.48</v>
      </c>
      <c r="F238" s="8">
        <f t="shared" si="74"/>
        <v>374</v>
      </c>
      <c r="G238" s="8">
        <f t="shared" si="75"/>
        <v>8</v>
      </c>
      <c r="H238" s="8">
        <v>400</v>
      </c>
      <c r="I238" s="8">
        <v>888</v>
      </c>
      <c r="J238" s="8">
        <f t="shared" si="72"/>
        <v>17.760000000000002</v>
      </c>
      <c r="K238" s="32" t="s">
        <v>11</v>
      </c>
      <c r="L238" s="12"/>
      <c r="M238" s="34"/>
      <c r="N238" s="35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</row>
    <row r="239" spans="1:86" s="15" customFormat="1" ht="32.25" customHeight="1" x14ac:dyDescent="0.2">
      <c r="A239" s="10" t="s">
        <v>230</v>
      </c>
      <c r="B239" s="11">
        <v>20</v>
      </c>
      <c r="C239" s="7">
        <v>22</v>
      </c>
      <c r="D239" s="8">
        <f t="shared" si="68"/>
        <v>1100</v>
      </c>
      <c r="E239" s="9">
        <f t="shared" si="73"/>
        <v>7.48</v>
      </c>
      <c r="F239" s="8">
        <f t="shared" si="74"/>
        <v>374</v>
      </c>
      <c r="G239" s="8">
        <f t="shared" si="75"/>
        <v>8</v>
      </c>
      <c r="H239" s="8">
        <v>400</v>
      </c>
      <c r="I239" s="8">
        <v>888</v>
      </c>
      <c r="J239" s="8">
        <f t="shared" si="72"/>
        <v>17.760000000000002</v>
      </c>
      <c r="K239" s="32" t="s">
        <v>11</v>
      </c>
      <c r="L239" s="12"/>
      <c r="M239" s="34"/>
      <c r="N239" s="35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</row>
    <row r="240" spans="1:86" s="15" customFormat="1" ht="29.25" customHeight="1" x14ac:dyDescent="0.2">
      <c r="A240" s="22" t="s">
        <v>49</v>
      </c>
      <c r="B240" s="11">
        <v>20</v>
      </c>
      <c r="C240" s="7">
        <v>18</v>
      </c>
      <c r="D240" s="8">
        <f t="shared" si="68"/>
        <v>900</v>
      </c>
      <c r="E240" s="9">
        <f t="shared" si="73"/>
        <v>6.12</v>
      </c>
      <c r="F240" s="8">
        <f t="shared" si="74"/>
        <v>306</v>
      </c>
      <c r="G240" s="8">
        <f t="shared" si="75"/>
        <v>8</v>
      </c>
      <c r="H240" s="8">
        <v>400</v>
      </c>
      <c r="I240" s="8">
        <v>888</v>
      </c>
      <c r="J240" s="8">
        <f t="shared" si="72"/>
        <v>17.760000000000002</v>
      </c>
      <c r="K240" s="32" t="s">
        <v>48</v>
      </c>
      <c r="L240" s="12"/>
      <c r="M240" s="34"/>
      <c r="N240" s="35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</row>
    <row r="241" spans="1:86" s="15" customFormat="1" ht="29.25" customHeight="1" x14ac:dyDescent="0.2">
      <c r="A241" s="22" t="s">
        <v>50</v>
      </c>
      <c r="B241" s="11">
        <v>20</v>
      </c>
      <c r="C241" s="7">
        <v>18</v>
      </c>
      <c r="D241" s="8">
        <f t="shared" si="68"/>
        <v>900</v>
      </c>
      <c r="E241" s="9">
        <f t="shared" si="73"/>
        <v>6.12</v>
      </c>
      <c r="F241" s="8">
        <f t="shared" si="74"/>
        <v>306</v>
      </c>
      <c r="G241" s="8">
        <f t="shared" si="75"/>
        <v>8</v>
      </c>
      <c r="H241" s="8">
        <v>400</v>
      </c>
      <c r="I241" s="8">
        <v>888</v>
      </c>
      <c r="J241" s="8">
        <f t="shared" si="72"/>
        <v>17.760000000000002</v>
      </c>
      <c r="K241" s="32" t="s">
        <v>48</v>
      </c>
      <c r="L241" s="12"/>
      <c r="M241" s="34"/>
      <c r="N241" s="35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</row>
    <row r="242" spans="1:86" s="15" customFormat="1" ht="29.25" customHeight="1" x14ac:dyDescent="0.2">
      <c r="A242" s="22" t="s">
        <v>99</v>
      </c>
      <c r="B242" s="11">
        <v>25</v>
      </c>
      <c r="C242" s="7">
        <v>21</v>
      </c>
      <c r="D242" s="8">
        <f t="shared" si="68"/>
        <v>840</v>
      </c>
      <c r="E242" s="9">
        <f t="shared" ref="E242:F248" si="76">C242*34%</f>
        <v>7.1400000000000006</v>
      </c>
      <c r="F242" s="8">
        <f t="shared" si="76"/>
        <v>285.60000000000002</v>
      </c>
      <c r="G242" s="8">
        <f t="shared" si="75"/>
        <v>10</v>
      </c>
      <c r="H242" s="8">
        <v>400</v>
      </c>
      <c r="I242" s="8">
        <v>888</v>
      </c>
      <c r="J242" s="8">
        <f>I242/1000*25</f>
        <v>22.2</v>
      </c>
      <c r="K242" s="32" t="s">
        <v>48</v>
      </c>
      <c r="L242" s="12"/>
      <c r="M242" s="34"/>
      <c r="N242" s="35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</row>
    <row r="243" spans="1:86" s="15" customFormat="1" ht="27.75" customHeight="1" x14ac:dyDescent="0.2">
      <c r="A243" s="22" t="s">
        <v>100</v>
      </c>
      <c r="B243" s="11">
        <v>25</v>
      </c>
      <c r="C243" s="7">
        <v>21</v>
      </c>
      <c r="D243" s="8">
        <f t="shared" si="68"/>
        <v>840</v>
      </c>
      <c r="E243" s="9">
        <f t="shared" si="76"/>
        <v>7.1400000000000006</v>
      </c>
      <c r="F243" s="8">
        <f t="shared" si="76"/>
        <v>285.60000000000002</v>
      </c>
      <c r="G243" s="8">
        <f t="shared" si="75"/>
        <v>10</v>
      </c>
      <c r="H243" s="8">
        <v>400</v>
      </c>
      <c r="I243" s="8">
        <v>888</v>
      </c>
      <c r="J243" s="8">
        <f>I243/1000*25</f>
        <v>22.2</v>
      </c>
      <c r="K243" s="32" t="s">
        <v>48</v>
      </c>
      <c r="L243" s="12"/>
      <c r="M243" s="34"/>
      <c r="N243" s="35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</row>
    <row r="244" spans="1:86" s="15" customFormat="1" ht="36" customHeight="1" x14ac:dyDescent="0.2">
      <c r="A244" s="22" t="s">
        <v>276</v>
      </c>
      <c r="B244" s="11">
        <v>20</v>
      </c>
      <c r="C244" s="7">
        <v>34</v>
      </c>
      <c r="D244" s="8">
        <f t="shared" si="68"/>
        <v>1700</v>
      </c>
      <c r="E244" s="9">
        <f t="shared" si="76"/>
        <v>11.56</v>
      </c>
      <c r="F244" s="8">
        <f t="shared" si="76"/>
        <v>578</v>
      </c>
      <c r="G244" s="8">
        <f t="shared" si="75"/>
        <v>8</v>
      </c>
      <c r="H244" s="8">
        <v>400</v>
      </c>
      <c r="I244" s="8">
        <f>F244+H244</f>
        <v>978</v>
      </c>
      <c r="J244" s="8">
        <f>E244+G244</f>
        <v>19.560000000000002</v>
      </c>
      <c r="K244" s="32" t="s">
        <v>275</v>
      </c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</row>
    <row r="245" spans="1:86" s="15" customFormat="1" ht="51.75" customHeight="1" x14ac:dyDescent="0.2">
      <c r="A245" s="10" t="s">
        <v>27</v>
      </c>
      <c r="B245" s="11">
        <v>20</v>
      </c>
      <c r="C245" s="7">
        <v>34</v>
      </c>
      <c r="D245" s="8">
        <f t="shared" si="68"/>
        <v>1700</v>
      </c>
      <c r="E245" s="9">
        <f t="shared" si="76"/>
        <v>11.56</v>
      </c>
      <c r="F245" s="8">
        <f t="shared" si="76"/>
        <v>578</v>
      </c>
      <c r="G245" s="8">
        <f t="shared" si="75"/>
        <v>8</v>
      </c>
      <c r="H245" s="8">
        <v>400</v>
      </c>
      <c r="I245" s="8">
        <f>F245+H245</f>
        <v>978</v>
      </c>
      <c r="J245" s="8">
        <f>E245+G245</f>
        <v>19.560000000000002</v>
      </c>
      <c r="K245" s="32" t="s">
        <v>275</v>
      </c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</row>
    <row r="246" spans="1:86" s="15" customFormat="1" ht="51.75" customHeight="1" x14ac:dyDescent="0.2">
      <c r="A246" s="10" t="s">
        <v>9</v>
      </c>
      <c r="B246" s="11">
        <v>20</v>
      </c>
      <c r="C246" s="7">
        <v>34</v>
      </c>
      <c r="D246" s="8">
        <f t="shared" si="68"/>
        <v>1700</v>
      </c>
      <c r="E246" s="9">
        <f t="shared" si="76"/>
        <v>11.56</v>
      </c>
      <c r="F246" s="8">
        <f t="shared" si="76"/>
        <v>578</v>
      </c>
      <c r="G246" s="8">
        <f t="shared" si="75"/>
        <v>8</v>
      </c>
      <c r="H246" s="8">
        <v>400</v>
      </c>
      <c r="I246" s="8">
        <f>F246+H246</f>
        <v>978</v>
      </c>
      <c r="J246" s="8">
        <f>E246+G246</f>
        <v>19.560000000000002</v>
      </c>
      <c r="K246" s="32" t="s">
        <v>275</v>
      </c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</row>
    <row r="247" spans="1:86" s="15" customFormat="1" ht="51.75" customHeight="1" x14ac:dyDescent="0.2">
      <c r="A247" s="10" t="s">
        <v>302</v>
      </c>
      <c r="B247" s="11">
        <v>20</v>
      </c>
      <c r="C247" s="7">
        <v>29</v>
      </c>
      <c r="D247" s="8">
        <f t="shared" si="68"/>
        <v>1450</v>
      </c>
      <c r="E247" s="9">
        <f t="shared" si="76"/>
        <v>9.8600000000000012</v>
      </c>
      <c r="F247" s="8">
        <f t="shared" si="76"/>
        <v>493.00000000000006</v>
      </c>
      <c r="G247" s="8">
        <f t="shared" si="75"/>
        <v>8</v>
      </c>
      <c r="H247" s="8">
        <v>400</v>
      </c>
      <c r="I247" s="8">
        <f>F247+H247</f>
        <v>893</v>
      </c>
      <c r="J247" s="8">
        <f t="shared" ref="J247:J263" si="77">I247/1000*20</f>
        <v>17.86</v>
      </c>
      <c r="K247" s="32" t="s">
        <v>275</v>
      </c>
      <c r="L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</row>
    <row r="248" spans="1:86" s="15" customFormat="1" ht="51.75" customHeight="1" x14ac:dyDescent="0.2">
      <c r="A248" s="10" t="s">
        <v>303</v>
      </c>
      <c r="B248" s="11">
        <v>20</v>
      </c>
      <c r="C248" s="7">
        <v>29</v>
      </c>
      <c r="D248" s="8">
        <f t="shared" si="68"/>
        <v>1450</v>
      </c>
      <c r="E248" s="9">
        <f t="shared" si="76"/>
        <v>9.8600000000000012</v>
      </c>
      <c r="F248" s="8">
        <f t="shared" si="76"/>
        <v>493.00000000000006</v>
      </c>
      <c r="G248" s="8">
        <f t="shared" si="75"/>
        <v>8</v>
      </c>
      <c r="H248" s="8">
        <v>400</v>
      </c>
      <c r="I248" s="8">
        <f>F248+H248</f>
        <v>893</v>
      </c>
      <c r="J248" s="8">
        <f t="shared" si="77"/>
        <v>17.86</v>
      </c>
      <c r="K248" s="32" t="s">
        <v>275</v>
      </c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</row>
    <row r="249" spans="1:86" s="15" customFormat="1" ht="51.75" customHeight="1" x14ac:dyDescent="0.2">
      <c r="A249" s="10" t="s">
        <v>118</v>
      </c>
      <c r="B249" s="11">
        <v>20</v>
      </c>
      <c r="C249" s="7">
        <v>20</v>
      </c>
      <c r="D249" s="8">
        <f t="shared" ref="D249:D254" si="78">C249/B249*1000</f>
        <v>1000</v>
      </c>
      <c r="E249" s="9">
        <f t="shared" ref="E249:E261" si="79">C249*34%</f>
        <v>6.8000000000000007</v>
      </c>
      <c r="F249" s="8">
        <f t="shared" ref="F249:F261" si="80">D249*34%</f>
        <v>340</v>
      </c>
      <c r="G249" s="8">
        <f t="shared" si="75"/>
        <v>8</v>
      </c>
      <c r="H249" s="8">
        <v>400</v>
      </c>
      <c r="I249" s="8">
        <v>888</v>
      </c>
      <c r="J249" s="8">
        <f t="shared" si="77"/>
        <v>17.760000000000002</v>
      </c>
      <c r="K249" s="32" t="s">
        <v>8</v>
      </c>
      <c r="L249" s="12"/>
      <c r="M249" s="34"/>
      <c r="N249" s="35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</row>
    <row r="250" spans="1:86" s="15" customFormat="1" ht="51.75" customHeight="1" x14ac:dyDescent="0.2">
      <c r="A250" s="10" t="s">
        <v>120</v>
      </c>
      <c r="B250" s="11">
        <v>20</v>
      </c>
      <c r="C250" s="7">
        <v>20</v>
      </c>
      <c r="D250" s="8">
        <f t="shared" si="78"/>
        <v>1000</v>
      </c>
      <c r="E250" s="9">
        <f t="shared" si="79"/>
        <v>6.8000000000000007</v>
      </c>
      <c r="F250" s="8">
        <f t="shared" si="80"/>
        <v>340</v>
      </c>
      <c r="G250" s="8">
        <f t="shared" si="75"/>
        <v>8</v>
      </c>
      <c r="H250" s="8">
        <v>400</v>
      </c>
      <c r="I250" s="8">
        <v>888</v>
      </c>
      <c r="J250" s="8">
        <f t="shared" si="77"/>
        <v>17.760000000000002</v>
      </c>
      <c r="K250" s="32" t="s">
        <v>8</v>
      </c>
      <c r="L250" s="12"/>
      <c r="M250" s="34"/>
      <c r="N250" s="35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</row>
    <row r="251" spans="1:86" s="15" customFormat="1" ht="51.75" customHeight="1" x14ac:dyDescent="0.2">
      <c r="A251" s="10" t="s">
        <v>119</v>
      </c>
      <c r="B251" s="11">
        <v>20</v>
      </c>
      <c r="C251" s="7">
        <v>20</v>
      </c>
      <c r="D251" s="8">
        <f t="shared" si="78"/>
        <v>1000</v>
      </c>
      <c r="E251" s="9">
        <f t="shared" si="79"/>
        <v>6.8000000000000007</v>
      </c>
      <c r="F251" s="8">
        <f t="shared" si="80"/>
        <v>340</v>
      </c>
      <c r="G251" s="8">
        <f t="shared" si="75"/>
        <v>8</v>
      </c>
      <c r="H251" s="8">
        <v>400</v>
      </c>
      <c r="I251" s="8">
        <v>888</v>
      </c>
      <c r="J251" s="8">
        <f t="shared" si="77"/>
        <v>17.760000000000002</v>
      </c>
      <c r="K251" s="32" t="s">
        <v>8</v>
      </c>
      <c r="L251" s="12"/>
      <c r="M251" s="34"/>
      <c r="N251" s="35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</row>
    <row r="252" spans="1:86" s="15" customFormat="1" ht="51.75" customHeight="1" x14ac:dyDescent="0.2">
      <c r="A252" s="10" t="s">
        <v>215</v>
      </c>
      <c r="B252" s="11">
        <v>20</v>
      </c>
      <c r="C252" s="7">
        <v>27</v>
      </c>
      <c r="D252" s="8">
        <f t="shared" si="78"/>
        <v>1350</v>
      </c>
      <c r="E252" s="9">
        <f t="shared" si="79"/>
        <v>9.1800000000000015</v>
      </c>
      <c r="F252" s="8">
        <f t="shared" si="80"/>
        <v>459.00000000000006</v>
      </c>
      <c r="G252" s="8">
        <f t="shared" si="75"/>
        <v>8</v>
      </c>
      <c r="H252" s="8">
        <v>400</v>
      </c>
      <c r="I252" s="8">
        <v>888</v>
      </c>
      <c r="J252" s="8">
        <f t="shared" si="77"/>
        <v>17.760000000000002</v>
      </c>
      <c r="K252" s="32" t="s">
        <v>275</v>
      </c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</row>
    <row r="253" spans="1:86" s="15" customFormat="1" ht="51.75" customHeight="1" x14ac:dyDescent="0.2">
      <c r="A253" s="10" t="s">
        <v>146</v>
      </c>
      <c r="B253" s="11">
        <v>20</v>
      </c>
      <c r="C253" s="7">
        <v>25</v>
      </c>
      <c r="D253" s="8">
        <f t="shared" si="78"/>
        <v>1250</v>
      </c>
      <c r="E253" s="9">
        <f t="shared" si="79"/>
        <v>8.5</v>
      </c>
      <c r="F253" s="8">
        <f t="shared" si="80"/>
        <v>425.00000000000006</v>
      </c>
      <c r="G253" s="8">
        <f t="shared" ref="G253:G261" si="81">H253/1000*B253</f>
        <v>8</v>
      </c>
      <c r="H253" s="8">
        <v>400</v>
      </c>
      <c r="I253" s="8">
        <v>888</v>
      </c>
      <c r="J253" s="8">
        <f t="shared" si="77"/>
        <v>17.760000000000002</v>
      </c>
      <c r="K253" s="32" t="s">
        <v>8</v>
      </c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</row>
    <row r="254" spans="1:86" s="15" customFormat="1" ht="51.75" customHeight="1" x14ac:dyDescent="0.2">
      <c r="A254" s="10" t="s">
        <v>147</v>
      </c>
      <c r="B254" s="11">
        <v>20</v>
      </c>
      <c r="C254" s="7">
        <v>25</v>
      </c>
      <c r="D254" s="8">
        <f t="shared" si="78"/>
        <v>1250</v>
      </c>
      <c r="E254" s="9">
        <f t="shared" si="79"/>
        <v>8.5</v>
      </c>
      <c r="F254" s="8">
        <f t="shared" si="80"/>
        <v>425.00000000000006</v>
      </c>
      <c r="G254" s="8">
        <f t="shared" si="81"/>
        <v>8</v>
      </c>
      <c r="H254" s="8">
        <v>400</v>
      </c>
      <c r="I254" s="8">
        <v>888</v>
      </c>
      <c r="J254" s="8">
        <f t="shared" si="77"/>
        <v>17.760000000000002</v>
      </c>
      <c r="K254" s="32" t="s">
        <v>8</v>
      </c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</row>
    <row r="255" spans="1:86" s="15" customFormat="1" ht="51.75" customHeight="1" x14ac:dyDescent="0.2">
      <c r="A255" s="10" t="s">
        <v>6</v>
      </c>
      <c r="B255" s="11">
        <v>20</v>
      </c>
      <c r="C255" s="7">
        <v>27</v>
      </c>
      <c r="D255" s="8">
        <f t="shared" si="68"/>
        <v>1350</v>
      </c>
      <c r="E255" s="9">
        <f t="shared" si="79"/>
        <v>9.1800000000000015</v>
      </c>
      <c r="F255" s="8">
        <f t="shared" si="80"/>
        <v>459.00000000000006</v>
      </c>
      <c r="G255" s="8">
        <f t="shared" si="81"/>
        <v>8</v>
      </c>
      <c r="H255" s="8">
        <v>400</v>
      </c>
      <c r="I255" s="8">
        <v>888</v>
      </c>
      <c r="J255" s="8">
        <f t="shared" si="77"/>
        <v>17.760000000000002</v>
      </c>
      <c r="K255" s="32" t="s">
        <v>275</v>
      </c>
      <c r="L255" s="12"/>
      <c r="M255" s="16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</row>
    <row r="256" spans="1:86" s="15" customFormat="1" ht="51.75" customHeight="1" x14ac:dyDescent="0.2">
      <c r="A256" s="10" t="s">
        <v>7</v>
      </c>
      <c r="B256" s="11">
        <v>20</v>
      </c>
      <c r="C256" s="7">
        <v>27</v>
      </c>
      <c r="D256" s="8">
        <f t="shared" si="68"/>
        <v>1350</v>
      </c>
      <c r="E256" s="9">
        <f t="shared" si="79"/>
        <v>9.1800000000000015</v>
      </c>
      <c r="F256" s="8">
        <f t="shared" si="80"/>
        <v>459.00000000000006</v>
      </c>
      <c r="G256" s="8">
        <f t="shared" si="81"/>
        <v>8</v>
      </c>
      <c r="H256" s="8">
        <v>400</v>
      </c>
      <c r="I256" s="8">
        <v>888</v>
      </c>
      <c r="J256" s="8">
        <f t="shared" si="77"/>
        <v>17.760000000000002</v>
      </c>
      <c r="K256" s="32" t="s">
        <v>275</v>
      </c>
      <c r="L256" s="12"/>
      <c r="M256" s="17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</row>
    <row r="257" spans="1:86" s="15" customFormat="1" ht="51.75" customHeight="1" x14ac:dyDescent="0.2">
      <c r="A257" s="10" t="s">
        <v>192</v>
      </c>
      <c r="B257" s="11">
        <v>20</v>
      </c>
      <c r="C257" s="7">
        <v>23</v>
      </c>
      <c r="D257" s="8">
        <f t="shared" si="68"/>
        <v>1150</v>
      </c>
      <c r="E257" s="9">
        <f t="shared" si="79"/>
        <v>7.82</v>
      </c>
      <c r="F257" s="8">
        <f t="shared" si="80"/>
        <v>391</v>
      </c>
      <c r="G257" s="8">
        <f t="shared" si="81"/>
        <v>8</v>
      </c>
      <c r="H257" s="8">
        <v>400</v>
      </c>
      <c r="I257" s="8">
        <v>888</v>
      </c>
      <c r="J257" s="8">
        <f t="shared" si="77"/>
        <v>17.760000000000002</v>
      </c>
      <c r="K257" s="32" t="s">
        <v>8</v>
      </c>
      <c r="L257" s="12"/>
      <c r="M257" s="16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</row>
    <row r="258" spans="1:86" s="15" customFormat="1" ht="51.75" customHeight="1" x14ac:dyDescent="0.2">
      <c r="A258" s="10" t="s">
        <v>193</v>
      </c>
      <c r="B258" s="11">
        <v>20</v>
      </c>
      <c r="C258" s="7">
        <v>23</v>
      </c>
      <c r="D258" s="8">
        <f t="shared" si="68"/>
        <v>1150</v>
      </c>
      <c r="E258" s="9">
        <f t="shared" si="79"/>
        <v>7.82</v>
      </c>
      <c r="F258" s="8">
        <f t="shared" si="80"/>
        <v>391</v>
      </c>
      <c r="G258" s="8">
        <f t="shared" si="81"/>
        <v>8</v>
      </c>
      <c r="H258" s="8">
        <v>400</v>
      </c>
      <c r="I258" s="8">
        <v>888</v>
      </c>
      <c r="J258" s="8">
        <f t="shared" si="77"/>
        <v>17.760000000000002</v>
      </c>
      <c r="K258" s="32" t="s">
        <v>8</v>
      </c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</row>
    <row r="259" spans="1:86" s="15" customFormat="1" ht="51.75" customHeight="1" x14ac:dyDescent="0.2">
      <c r="A259" s="10" t="s">
        <v>113</v>
      </c>
      <c r="B259" s="11">
        <v>20</v>
      </c>
      <c r="C259" s="7">
        <v>25</v>
      </c>
      <c r="D259" s="8">
        <f>C259/B259*1000</f>
        <v>1250</v>
      </c>
      <c r="E259" s="9">
        <f t="shared" si="79"/>
        <v>8.5</v>
      </c>
      <c r="F259" s="8">
        <f t="shared" si="80"/>
        <v>425.00000000000006</v>
      </c>
      <c r="G259" s="8">
        <f t="shared" si="81"/>
        <v>8</v>
      </c>
      <c r="H259" s="8">
        <v>400</v>
      </c>
      <c r="I259" s="8">
        <v>888</v>
      </c>
      <c r="J259" s="8">
        <f t="shared" si="77"/>
        <v>17.760000000000002</v>
      </c>
      <c r="K259" s="32" t="s">
        <v>275</v>
      </c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</row>
    <row r="260" spans="1:86" s="15" customFormat="1" ht="51.75" customHeight="1" x14ac:dyDescent="0.2">
      <c r="A260" s="10" t="s">
        <v>124</v>
      </c>
      <c r="B260" s="11">
        <v>20</v>
      </c>
      <c r="C260" s="7">
        <v>27</v>
      </c>
      <c r="D260" s="8">
        <f t="shared" si="68"/>
        <v>1350</v>
      </c>
      <c r="E260" s="9">
        <f t="shared" si="79"/>
        <v>9.1800000000000015</v>
      </c>
      <c r="F260" s="8">
        <f t="shared" si="80"/>
        <v>459.00000000000006</v>
      </c>
      <c r="G260" s="8">
        <f t="shared" si="81"/>
        <v>8</v>
      </c>
      <c r="H260" s="8">
        <v>400</v>
      </c>
      <c r="I260" s="8">
        <v>888</v>
      </c>
      <c r="J260" s="8">
        <f t="shared" si="77"/>
        <v>17.760000000000002</v>
      </c>
      <c r="K260" s="32" t="s">
        <v>275</v>
      </c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</row>
    <row r="261" spans="1:86" s="15" customFormat="1" ht="51.75" customHeight="1" x14ac:dyDescent="0.2">
      <c r="A261" s="10" t="s">
        <v>125</v>
      </c>
      <c r="B261" s="11">
        <v>20</v>
      </c>
      <c r="C261" s="7">
        <v>27</v>
      </c>
      <c r="D261" s="8">
        <f t="shared" si="68"/>
        <v>1350</v>
      </c>
      <c r="E261" s="9">
        <f t="shared" si="79"/>
        <v>9.1800000000000015</v>
      </c>
      <c r="F261" s="8">
        <f t="shared" si="80"/>
        <v>459.00000000000006</v>
      </c>
      <c r="G261" s="8">
        <f t="shared" si="81"/>
        <v>8</v>
      </c>
      <c r="H261" s="8">
        <v>400</v>
      </c>
      <c r="I261" s="8">
        <v>888</v>
      </c>
      <c r="J261" s="8">
        <f t="shared" si="77"/>
        <v>17.760000000000002</v>
      </c>
      <c r="K261" s="32" t="s">
        <v>275</v>
      </c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</row>
    <row r="262" spans="1:86" s="15" customFormat="1" ht="51.75" customHeight="1" x14ac:dyDescent="0.2">
      <c r="A262" s="10" t="s">
        <v>126</v>
      </c>
      <c r="B262" s="11">
        <v>20</v>
      </c>
      <c r="C262" s="7">
        <v>21</v>
      </c>
      <c r="D262" s="8">
        <f t="shared" si="68"/>
        <v>1050</v>
      </c>
      <c r="E262" s="9">
        <f t="shared" ref="E262:F265" si="82">C262*34%</f>
        <v>7.1400000000000006</v>
      </c>
      <c r="F262" s="8">
        <f t="shared" si="82"/>
        <v>357</v>
      </c>
      <c r="G262" s="8">
        <f t="shared" ref="G262:G269" si="83">H262/1000*B262</f>
        <v>8</v>
      </c>
      <c r="H262" s="8">
        <v>400</v>
      </c>
      <c r="I262" s="8">
        <v>888</v>
      </c>
      <c r="J262" s="8">
        <f t="shared" si="77"/>
        <v>17.760000000000002</v>
      </c>
      <c r="K262" s="32" t="s">
        <v>8</v>
      </c>
      <c r="L262" s="12"/>
      <c r="M262" s="34"/>
      <c r="N262" s="35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</row>
    <row r="263" spans="1:86" s="15" customFormat="1" ht="51.75" customHeight="1" x14ac:dyDescent="0.2">
      <c r="A263" s="10" t="s">
        <v>127</v>
      </c>
      <c r="B263" s="11">
        <v>20</v>
      </c>
      <c r="C263" s="7">
        <v>21</v>
      </c>
      <c r="D263" s="8">
        <f t="shared" si="68"/>
        <v>1050</v>
      </c>
      <c r="E263" s="9">
        <f t="shared" si="82"/>
        <v>7.1400000000000006</v>
      </c>
      <c r="F263" s="8">
        <f t="shared" si="82"/>
        <v>357</v>
      </c>
      <c r="G263" s="8">
        <f t="shared" si="83"/>
        <v>8</v>
      </c>
      <c r="H263" s="8">
        <v>400</v>
      </c>
      <c r="I263" s="8">
        <v>888</v>
      </c>
      <c r="J263" s="8">
        <f t="shared" si="77"/>
        <v>17.760000000000002</v>
      </c>
      <c r="K263" s="32" t="s">
        <v>8</v>
      </c>
      <c r="L263" s="12"/>
      <c r="M263" s="34"/>
      <c r="N263" s="35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</row>
    <row r="264" spans="1:86" s="15" customFormat="1" ht="51.75" customHeight="1" x14ac:dyDescent="0.2">
      <c r="A264" s="22" t="s">
        <v>277</v>
      </c>
      <c r="B264" s="11">
        <v>20</v>
      </c>
      <c r="C264" s="7">
        <v>33</v>
      </c>
      <c r="D264" s="8">
        <f t="shared" si="68"/>
        <v>1650</v>
      </c>
      <c r="E264" s="9">
        <f t="shared" si="82"/>
        <v>11.22</v>
      </c>
      <c r="F264" s="8">
        <f t="shared" si="82"/>
        <v>561</v>
      </c>
      <c r="G264" s="8">
        <f t="shared" si="83"/>
        <v>8</v>
      </c>
      <c r="H264" s="8">
        <v>400</v>
      </c>
      <c r="I264" s="8">
        <f>F264+H264</f>
        <v>961</v>
      </c>
      <c r="J264" s="8">
        <f>E264+G264</f>
        <v>19.22</v>
      </c>
      <c r="K264" s="32" t="s">
        <v>275</v>
      </c>
      <c r="L264" s="12"/>
      <c r="M264" s="12"/>
      <c r="N264" s="16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</row>
    <row r="265" spans="1:86" s="15" customFormat="1" ht="51.75" customHeight="1" x14ac:dyDescent="0.2">
      <c r="A265" s="22" t="s">
        <v>278</v>
      </c>
      <c r="B265" s="11">
        <v>20</v>
      </c>
      <c r="C265" s="7">
        <v>33</v>
      </c>
      <c r="D265" s="8">
        <f t="shared" si="68"/>
        <v>1650</v>
      </c>
      <c r="E265" s="9">
        <f t="shared" si="82"/>
        <v>11.22</v>
      </c>
      <c r="F265" s="8">
        <f t="shared" si="82"/>
        <v>561</v>
      </c>
      <c r="G265" s="8">
        <f t="shared" si="83"/>
        <v>8</v>
      </c>
      <c r="H265" s="8">
        <v>400</v>
      </c>
      <c r="I265" s="8">
        <f>F265+H265</f>
        <v>961</v>
      </c>
      <c r="J265" s="8">
        <f>E265+G265</f>
        <v>19.22</v>
      </c>
      <c r="K265" s="32" t="s">
        <v>275</v>
      </c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</row>
    <row r="266" spans="1:86" s="15" customFormat="1" ht="51.75" customHeight="1" x14ac:dyDescent="0.2">
      <c r="A266" s="10" t="s">
        <v>34</v>
      </c>
      <c r="B266" s="11">
        <v>20</v>
      </c>
      <c r="C266" s="7">
        <v>21</v>
      </c>
      <c r="D266" s="8">
        <f t="shared" si="68"/>
        <v>1050</v>
      </c>
      <c r="E266" s="9">
        <f t="shared" ref="E266:E294" si="84">C266*34%</f>
        <v>7.1400000000000006</v>
      </c>
      <c r="F266" s="8">
        <f t="shared" ref="F266:F294" si="85">D266*34%</f>
        <v>357</v>
      </c>
      <c r="G266" s="8">
        <f t="shared" si="83"/>
        <v>8</v>
      </c>
      <c r="H266" s="8">
        <v>400</v>
      </c>
      <c r="I266" s="8">
        <v>888</v>
      </c>
      <c r="J266" s="8">
        <f t="shared" ref="J266:J275" si="86">I266/1000*20</f>
        <v>17.760000000000002</v>
      </c>
      <c r="K266" s="32" t="s">
        <v>8</v>
      </c>
      <c r="L266" s="12"/>
      <c r="M266" s="34"/>
      <c r="N266" s="35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</row>
    <row r="267" spans="1:86" s="15" customFormat="1" ht="51.75" customHeight="1" x14ac:dyDescent="0.2">
      <c r="A267" s="10" t="s">
        <v>35</v>
      </c>
      <c r="B267" s="11">
        <v>20</v>
      </c>
      <c r="C267" s="7">
        <v>21</v>
      </c>
      <c r="D267" s="8">
        <f t="shared" si="68"/>
        <v>1050</v>
      </c>
      <c r="E267" s="9">
        <f t="shared" si="84"/>
        <v>7.1400000000000006</v>
      </c>
      <c r="F267" s="8">
        <f t="shared" si="85"/>
        <v>357</v>
      </c>
      <c r="G267" s="8">
        <f t="shared" si="83"/>
        <v>8</v>
      </c>
      <c r="H267" s="8">
        <v>400</v>
      </c>
      <c r="I267" s="8">
        <v>888</v>
      </c>
      <c r="J267" s="8">
        <f t="shared" si="86"/>
        <v>17.760000000000002</v>
      </c>
      <c r="K267" s="32" t="s">
        <v>8</v>
      </c>
      <c r="L267" s="12"/>
      <c r="M267" s="34"/>
      <c r="N267" s="35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</row>
    <row r="268" spans="1:86" s="43" customFormat="1" ht="51.75" customHeight="1" x14ac:dyDescent="0.2">
      <c r="A268" s="24" t="s">
        <v>116</v>
      </c>
      <c r="B268" s="25">
        <v>20</v>
      </c>
      <c r="C268" s="26">
        <v>21</v>
      </c>
      <c r="D268" s="8">
        <f t="shared" si="68"/>
        <v>1050</v>
      </c>
      <c r="E268" s="9">
        <f t="shared" si="84"/>
        <v>7.1400000000000006</v>
      </c>
      <c r="F268" s="8">
        <f t="shared" si="85"/>
        <v>357</v>
      </c>
      <c r="G268" s="27">
        <f t="shared" si="83"/>
        <v>8</v>
      </c>
      <c r="H268" s="8">
        <v>400</v>
      </c>
      <c r="I268" s="8">
        <v>888</v>
      </c>
      <c r="J268" s="8">
        <f t="shared" si="86"/>
        <v>17.760000000000002</v>
      </c>
      <c r="K268" s="33" t="s">
        <v>8</v>
      </c>
      <c r="L268" s="12"/>
      <c r="M268" s="34"/>
      <c r="N268" s="35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</row>
    <row r="269" spans="1:86" s="15" customFormat="1" ht="51.75" customHeight="1" x14ac:dyDescent="0.2">
      <c r="A269" s="10" t="s">
        <v>117</v>
      </c>
      <c r="B269" s="11">
        <v>20</v>
      </c>
      <c r="C269" s="7">
        <v>21</v>
      </c>
      <c r="D269" s="8">
        <f t="shared" si="68"/>
        <v>1050</v>
      </c>
      <c r="E269" s="9">
        <f t="shared" si="84"/>
        <v>7.1400000000000006</v>
      </c>
      <c r="F269" s="8">
        <f t="shared" si="85"/>
        <v>357</v>
      </c>
      <c r="G269" s="8">
        <f t="shared" si="83"/>
        <v>8</v>
      </c>
      <c r="H269" s="8">
        <v>400</v>
      </c>
      <c r="I269" s="8">
        <v>888</v>
      </c>
      <c r="J269" s="8">
        <f t="shared" si="86"/>
        <v>17.760000000000002</v>
      </c>
      <c r="K269" s="32" t="s">
        <v>8</v>
      </c>
      <c r="L269" s="12"/>
      <c r="M269" s="34"/>
      <c r="N269" s="35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</row>
    <row r="270" spans="1:86" s="15" customFormat="1" ht="51.75" customHeight="1" x14ac:dyDescent="0.2">
      <c r="A270" s="10" t="s">
        <v>143</v>
      </c>
      <c r="B270" s="11">
        <v>20</v>
      </c>
      <c r="C270" s="7">
        <v>21</v>
      </c>
      <c r="D270" s="8">
        <f t="shared" si="68"/>
        <v>1050</v>
      </c>
      <c r="E270" s="9">
        <f t="shared" si="84"/>
        <v>7.1400000000000006</v>
      </c>
      <c r="F270" s="8">
        <f t="shared" si="85"/>
        <v>357</v>
      </c>
      <c r="G270" s="8">
        <f t="shared" ref="G270:G278" si="87">H270/1000*B270</f>
        <v>8</v>
      </c>
      <c r="H270" s="8">
        <v>400</v>
      </c>
      <c r="I270" s="8">
        <v>888</v>
      </c>
      <c r="J270" s="8">
        <f t="shared" si="86"/>
        <v>17.760000000000002</v>
      </c>
      <c r="K270" s="32" t="s">
        <v>8</v>
      </c>
      <c r="L270" s="12"/>
      <c r="M270" s="34"/>
      <c r="N270" s="35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</row>
    <row r="271" spans="1:86" s="15" customFormat="1" ht="51.75" customHeight="1" x14ac:dyDescent="0.2">
      <c r="A271" s="10" t="s">
        <v>144</v>
      </c>
      <c r="B271" s="11">
        <v>20</v>
      </c>
      <c r="C271" s="7">
        <v>21</v>
      </c>
      <c r="D271" s="8">
        <f t="shared" si="68"/>
        <v>1050</v>
      </c>
      <c r="E271" s="9">
        <f t="shared" si="84"/>
        <v>7.1400000000000006</v>
      </c>
      <c r="F271" s="8">
        <f t="shared" si="85"/>
        <v>357</v>
      </c>
      <c r="G271" s="8">
        <f t="shared" si="87"/>
        <v>8</v>
      </c>
      <c r="H271" s="8">
        <v>400</v>
      </c>
      <c r="I271" s="8">
        <v>888</v>
      </c>
      <c r="J271" s="8">
        <f t="shared" si="86"/>
        <v>17.760000000000002</v>
      </c>
      <c r="K271" s="32" t="s">
        <v>8</v>
      </c>
      <c r="L271" s="12"/>
      <c r="M271" s="34"/>
      <c r="N271" s="35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</row>
    <row r="272" spans="1:86" s="15" customFormat="1" ht="51.75" customHeight="1" x14ac:dyDescent="0.2">
      <c r="A272" s="10" t="s">
        <v>145</v>
      </c>
      <c r="B272" s="11">
        <v>20</v>
      </c>
      <c r="C272" s="7">
        <v>21</v>
      </c>
      <c r="D272" s="8">
        <f t="shared" si="68"/>
        <v>1050</v>
      </c>
      <c r="E272" s="9">
        <f t="shared" si="84"/>
        <v>7.1400000000000006</v>
      </c>
      <c r="F272" s="8">
        <f t="shared" si="85"/>
        <v>357</v>
      </c>
      <c r="G272" s="8">
        <f t="shared" si="87"/>
        <v>8</v>
      </c>
      <c r="H272" s="8">
        <v>400</v>
      </c>
      <c r="I272" s="8">
        <v>888</v>
      </c>
      <c r="J272" s="8">
        <f t="shared" si="86"/>
        <v>17.760000000000002</v>
      </c>
      <c r="K272" s="32" t="s">
        <v>8</v>
      </c>
      <c r="L272" s="12"/>
      <c r="M272" s="34"/>
      <c r="N272" s="35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</row>
    <row r="273" spans="1:86" s="15" customFormat="1" ht="51.75" customHeight="1" x14ac:dyDescent="0.2">
      <c r="A273" s="10" t="s">
        <v>181</v>
      </c>
      <c r="B273" s="11">
        <v>20</v>
      </c>
      <c r="C273" s="7">
        <v>21</v>
      </c>
      <c r="D273" s="8">
        <f t="shared" si="68"/>
        <v>1050</v>
      </c>
      <c r="E273" s="9">
        <f t="shared" si="84"/>
        <v>7.1400000000000006</v>
      </c>
      <c r="F273" s="8">
        <f t="shared" si="85"/>
        <v>357</v>
      </c>
      <c r="G273" s="8">
        <f t="shared" si="87"/>
        <v>8</v>
      </c>
      <c r="H273" s="8">
        <v>400</v>
      </c>
      <c r="I273" s="8">
        <v>888</v>
      </c>
      <c r="J273" s="8">
        <f t="shared" si="86"/>
        <v>17.760000000000002</v>
      </c>
      <c r="K273" s="32" t="s">
        <v>8</v>
      </c>
      <c r="L273" s="12"/>
      <c r="M273" s="34"/>
      <c r="N273" s="35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</row>
    <row r="274" spans="1:86" s="15" customFormat="1" ht="51.75" customHeight="1" x14ac:dyDescent="0.2">
      <c r="A274" s="10" t="s">
        <v>182</v>
      </c>
      <c r="B274" s="11">
        <v>20</v>
      </c>
      <c r="C274" s="7">
        <v>21</v>
      </c>
      <c r="D274" s="8">
        <f t="shared" si="68"/>
        <v>1050</v>
      </c>
      <c r="E274" s="9">
        <f t="shared" si="84"/>
        <v>7.1400000000000006</v>
      </c>
      <c r="F274" s="8">
        <f t="shared" si="85"/>
        <v>357</v>
      </c>
      <c r="G274" s="8">
        <f t="shared" si="87"/>
        <v>8</v>
      </c>
      <c r="H274" s="8">
        <v>400</v>
      </c>
      <c r="I274" s="8">
        <v>888</v>
      </c>
      <c r="J274" s="8">
        <f t="shared" si="86"/>
        <v>17.760000000000002</v>
      </c>
      <c r="K274" s="32" t="s">
        <v>8</v>
      </c>
      <c r="L274" s="12"/>
      <c r="M274" s="34"/>
      <c r="N274" s="35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</row>
    <row r="275" spans="1:86" s="15" customFormat="1" ht="51.75" customHeight="1" x14ac:dyDescent="0.2">
      <c r="A275" s="10" t="s">
        <v>141</v>
      </c>
      <c r="B275" s="11">
        <v>20</v>
      </c>
      <c r="C275" s="7">
        <v>17</v>
      </c>
      <c r="D275" s="8">
        <f t="shared" si="68"/>
        <v>850</v>
      </c>
      <c r="E275" s="9">
        <f t="shared" si="84"/>
        <v>5.78</v>
      </c>
      <c r="F275" s="8">
        <f t="shared" si="85"/>
        <v>289</v>
      </c>
      <c r="G275" s="8">
        <f>H275/1000*B275</f>
        <v>8</v>
      </c>
      <c r="H275" s="8">
        <v>400</v>
      </c>
      <c r="I275" s="8">
        <v>888</v>
      </c>
      <c r="J275" s="8">
        <f t="shared" si="86"/>
        <v>17.760000000000002</v>
      </c>
      <c r="K275" s="32" t="s">
        <v>8</v>
      </c>
      <c r="L275" s="12"/>
      <c r="M275" s="34"/>
      <c r="N275" s="35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</row>
    <row r="276" spans="1:86" s="15" customFormat="1" ht="39" customHeight="1" x14ac:dyDescent="0.2">
      <c r="A276" s="10" t="s">
        <v>63</v>
      </c>
      <c r="B276" s="11">
        <v>20</v>
      </c>
      <c r="C276" s="7">
        <v>38</v>
      </c>
      <c r="D276" s="8">
        <f t="shared" si="68"/>
        <v>1900</v>
      </c>
      <c r="E276" s="9">
        <f t="shared" si="84"/>
        <v>12.920000000000002</v>
      </c>
      <c r="F276" s="8">
        <f t="shared" si="85"/>
        <v>646</v>
      </c>
      <c r="G276" s="8">
        <f t="shared" si="87"/>
        <v>8</v>
      </c>
      <c r="H276" s="8">
        <v>400</v>
      </c>
      <c r="I276" s="8">
        <f t="shared" ref="I276:I281" si="88">F276+H276</f>
        <v>1046</v>
      </c>
      <c r="J276" s="8">
        <f t="shared" ref="J276:J281" si="89">E276+G276</f>
        <v>20.92</v>
      </c>
      <c r="K276" s="32" t="s">
        <v>58</v>
      </c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</row>
    <row r="277" spans="1:86" s="15" customFormat="1" ht="39" customHeight="1" x14ac:dyDescent="0.2">
      <c r="A277" s="10" t="s">
        <v>64</v>
      </c>
      <c r="B277" s="11">
        <v>20</v>
      </c>
      <c r="C277" s="7">
        <v>38</v>
      </c>
      <c r="D277" s="8">
        <f t="shared" si="68"/>
        <v>1900</v>
      </c>
      <c r="E277" s="9">
        <f t="shared" si="84"/>
        <v>12.920000000000002</v>
      </c>
      <c r="F277" s="8">
        <f t="shared" si="85"/>
        <v>646</v>
      </c>
      <c r="G277" s="8">
        <f t="shared" si="87"/>
        <v>8</v>
      </c>
      <c r="H277" s="8">
        <v>400</v>
      </c>
      <c r="I277" s="8">
        <f t="shared" si="88"/>
        <v>1046</v>
      </c>
      <c r="J277" s="8">
        <f t="shared" si="89"/>
        <v>20.92</v>
      </c>
      <c r="K277" s="32" t="s">
        <v>58</v>
      </c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</row>
    <row r="278" spans="1:86" s="15" customFormat="1" ht="39" customHeight="1" x14ac:dyDescent="0.2">
      <c r="A278" s="10" t="s">
        <v>243</v>
      </c>
      <c r="B278" s="11">
        <v>20</v>
      </c>
      <c r="C278" s="7">
        <v>34</v>
      </c>
      <c r="D278" s="8">
        <f t="shared" si="68"/>
        <v>1700</v>
      </c>
      <c r="E278" s="9">
        <f t="shared" si="84"/>
        <v>11.56</v>
      </c>
      <c r="F278" s="8">
        <f t="shared" si="85"/>
        <v>578</v>
      </c>
      <c r="G278" s="8">
        <f t="shared" si="87"/>
        <v>8</v>
      </c>
      <c r="H278" s="8">
        <v>400</v>
      </c>
      <c r="I278" s="8">
        <f t="shared" si="88"/>
        <v>978</v>
      </c>
      <c r="J278" s="8">
        <f t="shared" si="89"/>
        <v>19.560000000000002</v>
      </c>
      <c r="K278" s="32" t="s">
        <v>58</v>
      </c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</row>
    <row r="279" spans="1:86" s="15" customFormat="1" ht="39" customHeight="1" x14ac:dyDescent="0.2">
      <c r="A279" s="10" t="s">
        <v>244</v>
      </c>
      <c r="B279" s="11">
        <v>20</v>
      </c>
      <c r="C279" s="7">
        <v>34</v>
      </c>
      <c r="D279" s="8">
        <f t="shared" si="68"/>
        <v>1700</v>
      </c>
      <c r="E279" s="9">
        <f t="shared" si="84"/>
        <v>11.56</v>
      </c>
      <c r="F279" s="8">
        <f t="shared" si="85"/>
        <v>578</v>
      </c>
      <c r="G279" s="8">
        <f t="shared" ref="G279:G284" si="90">H279/1000*B279</f>
        <v>8</v>
      </c>
      <c r="H279" s="8">
        <v>400</v>
      </c>
      <c r="I279" s="8">
        <f t="shared" si="88"/>
        <v>978</v>
      </c>
      <c r="J279" s="8">
        <f t="shared" si="89"/>
        <v>19.560000000000002</v>
      </c>
      <c r="K279" s="32" t="s">
        <v>58</v>
      </c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</row>
    <row r="280" spans="1:86" s="15" customFormat="1" ht="39" customHeight="1" x14ac:dyDescent="0.2">
      <c r="A280" s="10" t="s">
        <v>287</v>
      </c>
      <c r="B280" s="11">
        <v>20</v>
      </c>
      <c r="C280" s="7">
        <v>32</v>
      </c>
      <c r="D280" s="8">
        <f t="shared" si="68"/>
        <v>1600</v>
      </c>
      <c r="E280" s="9">
        <f t="shared" si="84"/>
        <v>10.88</v>
      </c>
      <c r="F280" s="8">
        <f t="shared" si="85"/>
        <v>544</v>
      </c>
      <c r="G280" s="8">
        <f t="shared" si="90"/>
        <v>8</v>
      </c>
      <c r="H280" s="8">
        <v>400</v>
      </c>
      <c r="I280" s="8">
        <f>F280+H280</f>
        <v>944</v>
      </c>
      <c r="J280" s="8">
        <f t="shared" si="89"/>
        <v>18.880000000000003</v>
      </c>
      <c r="K280" s="32" t="s">
        <v>58</v>
      </c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</row>
    <row r="281" spans="1:86" s="15" customFormat="1" ht="39" customHeight="1" x14ac:dyDescent="0.2">
      <c r="A281" s="10" t="s">
        <v>288</v>
      </c>
      <c r="B281" s="11">
        <v>20</v>
      </c>
      <c r="C281" s="7">
        <v>32</v>
      </c>
      <c r="D281" s="8">
        <f t="shared" si="68"/>
        <v>1600</v>
      </c>
      <c r="E281" s="9">
        <f t="shared" si="84"/>
        <v>10.88</v>
      </c>
      <c r="F281" s="8">
        <f t="shared" si="85"/>
        <v>544</v>
      </c>
      <c r="G281" s="8">
        <f t="shared" si="90"/>
        <v>8</v>
      </c>
      <c r="H281" s="8">
        <v>400</v>
      </c>
      <c r="I281" s="8">
        <f t="shared" si="88"/>
        <v>944</v>
      </c>
      <c r="J281" s="8">
        <f t="shared" si="89"/>
        <v>18.880000000000003</v>
      </c>
      <c r="K281" s="32" t="s">
        <v>58</v>
      </c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</row>
    <row r="282" spans="1:86" s="15" customFormat="1" ht="39" customHeight="1" x14ac:dyDescent="0.2">
      <c r="A282" s="10" t="s">
        <v>297</v>
      </c>
      <c r="B282" s="11">
        <v>20</v>
      </c>
      <c r="C282" s="7">
        <v>44</v>
      </c>
      <c r="D282" s="8">
        <f>C282/B282*1000</f>
        <v>2200</v>
      </c>
      <c r="E282" s="9">
        <f>C282*34%</f>
        <v>14.96</v>
      </c>
      <c r="F282" s="8">
        <f>D282*34%</f>
        <v>748</v>
      </c>
      <c r="G282" s="8">
        <f t="shared" si="90"/>
        <v>8</v>
      </c>
      <c r="H282" s="8">
        <v>400</v>
      </c>
      <c r="I282" s="8">
        <f>F282+H282</f>
        <v>1148</v>
      </c>
      <c r="J282" s="8">
        <f t="shared" ref="J282:J288" si="91">E282+G282</f>
        <v>22.96</v>
      </c>
      <c r="K282" s="32" t="s">
        <v>58</v>
      </c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</row>
    <row r="283" spans="1:86" s="15" customFormat="1" ht="39" customHeight="1" x14ac:dyDescent="0.2">
      <c r="A283" s="22" t="s">
        <v>270</v>
      </c>
      <c r="B283" s="11">
        <v>20</v>
      </c>
      <c r="C283" s="7">
        <v>30</v>
      </c>
      <c r="D283" s="8">
        <f t="shared" si="68"/>
        <v>1500</v>
      </c>
      <c r="E283" s="9">
        <f t="shared" si="84"/>
        <v>10.200000000000001</v>
      </c>
      <c r="F283" s="8">
        <f t="shared" si="85"/>
        <v>510.00000000000006</v>
      </c>
      <c r="G283" s="8">
        <f t="shared" si="90"/>
        <v>8</v>
      </c>
      <c r="H283" s="8">
        <v>400</v>
      </c>
      <c r="I283" s="8">
        <f>F283+H283</f>
        <v>910</v>
      </c>
      <c r="J283" s="8">
        <f t="shared" si="91"/>
        <v>18.200000000000003</v>
      </c>
      <c r="K283" s="32" t="s">
        <v>58</v>
      </c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</row>
    <row r="284" spans="1:86" s="15" customFormat="1" ht="39" customHeight="1" x14ac:dyDescent="0.2">
      <c r="A284" s="22" t="s">
        <v>269</v>
      </c>
      <c r="B284" s="11">
        <v>20</v>
      </c>
      <c r="C284" s="7">
        <v>30</v>
      </c>
      <c r="D284" s="8">
        <f t="shared" si="68"/>
        <v>1500</v>
      </c>
      <c r="E284" s="9">
        <f t="shared" si="84"/>
        <v>10.200000000000001</v>
      </c>
      <c r="F284" s="8">
        <f t="shared" si="85"/>
        <v>510.00000000000006</v>
      </c>
      <c r="G284" s="8">
        <f t="shared" si="90"/>
        <v>8</v>
      </c>
      <c r="H284" s="8">
        <v>400</v>
      </c>
      <c r="I284" s="8">
        <f t="shared" ref="I284:I288" si="92">F284+H284</f>
        <v>910</v>
      </c>
      <c r="J284" s="8">
        <f t="shared" si="91"/>
        <v>18.200000000000003</v>
      </c>
      <c r="K284" s="32" t="s">
        <v>58</v>
      </c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</row>
    <row r="285" spans="1:86" s="15" customFormat="1" ht="39" customHeight="1" x14ac:dyDescent="0.2">
      <c r="A285" s="10" t="s">
        <v>298</v>
      </c>
      <c r="B285" s="11">
        <v>20</v>
      </c>
      <c r="C285" s="7">
        <v>30</v>
      </c>
      <c r="D285" s="8">
        <f t="shared" si="68"/>
        <v>1500</v>
      </c>
      <c r="E285" s="9">
        <f t="shared" si="84"/>
        <v>10.200000000000001</v>
      </c>
      <c r="F285" s="8">
        <f t="shared" si="85"/>
        <v>510.00000000000006</v>
      </c>
      <c r="G285" s="8">
        <f t="shared" ref="G285:G308" si="93">H285/1000*B285</f>
        <v>8</v>
      </c>
      <c r="H285" s="8">
        <v>400</v>
      </c>
      <c r="I285" s="8">
        <f t="shared" si="92"/>
        <v>910</v>
      </c>
      <c r="J285" s="8">
        <f t="shared" si="91"/>
        <v>18.200000000000003</v>
      </c>
      <c r="K285" s="32" t="s">
        <v>58</v>
      </c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</row>
    <row r="286" spans="1:86" s="15" customFormat="1" ht="39" customHeight="1" x14ac:dyDescent="0.2">
      <c r="A286" s="10" t="s">
        <v>53</v>
      </c>
      <c r="B286" s="11">
        <v>20</v>
      </c>
      <c r="C286" s="7">
        <v>30</v>
      </c>
      <c r="D286" s="8">
        <f t="shared" si="68"/>
        <v>1500</v>
      </c>
      <c r="E286" s="9">
        <f t="shared" si="84"/>
        <v>10.200000000000001</v>
      </c>
      <c r="F286" s="8">
        <f t="shared" si="85"/>
        <v>510.00000000000006</v>
      </c>
      <c r="G286" s="8">
        <f t="shared" si="93"/>
        <v>8</v>
      </c>
      <c r="H286" s="8">
        <v>400</v>
      </c>
      <c r="I286" s="8">
        <f t="shared" si="92"/>
        <v>910</v>
      </c>
      <c r="J286" s="8">
        <f t="shared" si="91"/>
        <v>18.200000000000003</v>
      </c>
      <c r="K286" s="32" t="s">
        <v>58</v>
      </c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</row>
    <row r="287" spans="1:86" s="15" customFormat="1" ht="39" customHeight="1" x14ac:dyDescent="0.2">
      <c r="A287" s="22" t="s">
        <v>299</v>
      </c>
      <c r="B287" s="11">
        <v>20</v>
      </c>
      <c r="C287" s="7">
        <v>30</v>
      </c>
      <c r="D287" s="8">
        <f t="shared" si="68"/>
        <v>1500</v>
      </c>
      <c r="E287" s="9">
        <f t="shared" si="84"/>
        <v>10.200000000000001</v>
      </c>
      <c r="F287" s="8">
        <f t="shared" si="85"/>
        <v>510.00000000000006</v>
      </c>
      <c r="G287" s="8">
        <f t="shared" si="93"/>
        <v>8</v>
      </c>
      <c r="H287" s="8">
        <v>400</v>
      </c>
      <c r="I287" s="8">
        <f t="shared" si="92"/>
        <v>910</v>
      </c>
      <c r="J287" s="8">
        <f t="shared" si="91"/>
        <v>18.200000000000003</v>
      </c>
      <c r="K287" s="32" t="s">
        <v>58</v>
      </c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</row>
    <row r="288" spans="1:86" s="15" customFormat="1" ht="39" customHeight="1" x14ac:dyDescent="0.2">
      <c r="A288" s="10" t="s">
        <v>279</v>
      </c>
      <c r="B288" s="11">
        <v>20</v>
      </c>
      <c r="C288" s="7">
        <v>30</v>
      </c>
      <c r="D288" s="8">
        <f t="shared" si="68"/>
        <v>1500</v>
      </c>
      <c r="E288" s="9">
        <f t="shared" si="84"/>
        <v>10.200000000000001</v>
      </c>
      <c r="F288" s="8">
        <f t="shared" si="85"/>
        <v>510.00000000000006</v>
      </c>
      <c r="G288" s="8">
        <f t="shared" si="93"/>
        <v>8</v>
      </c>
      <c r="H288" s="8">
        <v>400</v>
      </c>
      <c r="I288" s="8">
        <f t="shared" si="92"/>
        <v>910</v>
      </c>
      <c r="J288" s="8">
        <f t="shared" si="91"/>
        <v>18.200000000000003</v>
      </c>
      <c r="K288" s="32" t="s">
        <v>58</v>
      </c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</row>
    <row r="289" spans="1:86" s="15" customFormat="1" ht="39" customHeight="1" x14ac:dyDescent="0.2">
      <c r="A289" s="10" t="s">
        <v>204</v>
      </c>
      <c r="B289" s="11">
        <v>20</v>
      </c>
      <c r="C289" s="7">
        <v>24</v>
      </c>
      <c r="D289" s="8">
        <f t="shared" si="68"/>
        <v>1200</v>
      </c>
      <c r="E289" s="9">
        <f t="shared" si="84"/>
        <v>8.16</v>
      </c>
      <c r="F289" s="8">
        <f t="shared" si="85"/>
        <v>408.00000000000006</v>
      </c>
      <c r="G289" s="8">
        <f t="shared" si="93"/>
        <v>8</v>
      </c>
      <c r="H289" s="8">
        <v>400</v>
      </c>
      <c r="I289" s="8">
        <v>888</v>
      </c>
      <c r="J289" s="8">
        <f t="shared" ref="J289:J326" si="94">I289/1000*20</f>
        <v>17.760000000000002</v>
      </c>
      <c r="K289" s="32" t="s">
        <v>58</v>
      </c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</row>
    <row r="290" spans="1:86" s="15" customFormat="1" ht="39" customHeight="1" x14ac:dyDescent="0.2">
      <c r="A290" s="10" t="s">
        <v>205</v>
      </c>
      <c r="B290" s="11">
        <v>20</v>
      </c>
      <c r="C290" s="7">
        <v>24</v>
      </c>
      <c r="D290" s="8">
        <f t="shared" si="68"/>
        <v>1200</v>
      </c>
      <c r="E290" s="9">
        <f t="shared" si="84"/>
        <v>8.16</v>
      </c>
      <c r="F290" s="8">
        <f t="shared" si="85"/>
        <v>408.00000000000006</v>
      </c>
      <c r="G290" s="8">
        <f t="shared" si="93"/>
        <v>8</v>
      </c>
      <c r="H290" s="8">
        <v>400</v>
      </c>
      <c r="I290" s="8">
        <v>888</v>
      </c>
      <c r="J290" s="8">
        <f t="shared" si="94"/>
        <v>17.760000000000002</v>
      </c>
      <c r="K290" s="32" t="s">
        <v>58</v>
      </c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</row>
    <row r="291" spans="1:86" s="15" customFormat="1" ht="39" customHeight="1" x14ac:dyDescent="0.2">
      <c r="A291" s="10" t="s">
        <v>87</v>
      </c>
      <c r="B291" s="11">
        <v>20</v>
      </c>
      <c r="C291" s="7">
        <v>24</v>
      </c>
      <c r="D291" s="8">
        <f t="shared" si="68"/>
        <v>1200</v>
      </c>
      <c r="E291" s="9">
        <f t="shared" si="84"/>
        <v>8.16</v>
      </c>
      <c r="F291" s="8">
        <f t="shared" si="85"/>
        <v>408.00000000000006</v>
      </c>
      <c r="G291" s="8">
        <f>H291/1000*B291</f>
        <v>8</v>
      </c>
      <c r="H291" s="8">
        <v>400</v>
      </c>
      <c r="I291" s="8">
        <v>888</v>
      </c>
      <c r="J291" s="8">
        <f t="shared" si="94"/>
        <v>17.760000000000002</v>
      </c>
      <c r="K291" s="32" t="s">
        <v>58</v>
      </c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</row>
    <row r="292" spans="1:86" s="15" customFormat="1" ht="39" customHeight="1" x14ac:dyDescent="0.2">
      <c r="A292" s="28" t="s">
        <v>175</v>
      </c>
      <c r="B292" s="11">
        <v>20</v>
      </c>
      <c r="C292" s="7">
        <v>25</v>
      </c>
      <c r="D292" s="8">
        <f t="shared" si="68"/>
        <v>1250</v>
      </c>
      <c r="E292" s="9">
        <f t="shared" si="84"/>
        <v>8.5</v>
      </c>
      <c r="F292" s="8">
        <f t="shared" si="85"/>
        <v>425.00000000000006</v>
      </c>
      <c r="G292" s="8">
        <f>H292/1000*B292</f>
        <v>8</v>
      </c>
      <c r="H292" s="8">
        <v>400</v>
      </c>
      <c r="I292" s="8">
        <v>888</v>
      </c>
      <c r="J292" s="8">
        <f t="shared" si="94"/>
        <v>17.760000000000002</v>
      </c>
      <c r="K292" s="32" t="s">
        <v>58</v>
      </c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</row>
    <row r="293" spans="1:86" s="15" customFormat="1" ht="39" customHeight="1" x14ac:dyDescent="0.2">
      <c r="A293" s="28" t="s">
        <v>176</v>
      </c>
      <c r="B293" s="11">
        <v>20</v>
      </c>
      <c r="C293" s="7">
        <v>25</v>
      </c>
      <c r="D293" s="8">
        <f t="shared" si="68"/>
        <v>1250</v>
      </c>
      <c r="E293" s="9">
        <f t="shared" si="84"/>
        <v>8.5</v>
      </c>
      <c r="F293" s="8">
        <f t="shared" si="85"/>
        <v>425.00000000000006</v>
      </c>
      <c r="G293" s="8">
        <f>H293/1000*B293</f>
        <v>8</v>
      </c>
      <c r="H293" s="8">
        <v>400</v>
      </c>
      <c r="I293" s="8">
        <v>888</v>
      </c>
      <c r="J293" s="8">
        <f t="shared" si="94"/>
        <v>17.760000000000002</v>
      </c>
      <c r="K293" s="32" t="s">
        <v>58</v>
      </c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</row>
    <row r="294" spans="1:86" s="15" customFormat="1" ht="39" customHeight="1" x14ac:dyDescent="0.2">
      <c r="A294" s="10" t="s">
        <v>88</v>
      </c>
      <c r="B294" s="11">
        <v>20</v>
      </c>
      <c r="C294" s="7">
        <v>24</v>
      </c>
      <c r="D294" s="8">
        <f t="shared" si="68"/>
        <v>1200</v>
      </c>
      <c r="E294" s="9">
        <f t="shared" si="84"/>
        <v>8.16</v>
      </c>
      <c r="F294" s="8">
        <f t="shared" si="85"/>
        <v>408.00000000000006</v>
      </c>
      <c r="G294" s="8">
        <f>H294/1000*B294</f>
        <v>8</v>
      </c>
      <c r="H294" s="8">
        <v>400</v>
      </c>
      <c r="I294" s="8">
        <v>888</v>
      </c>
      <c r="J294" s="8">
        <f t="shared" si="94"/>
        <v>17.760000000000002</v>
      </c>
      <c r="K294" s="32" t="s">
        <v>58</v>
      </c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</row>
    <row r="295" spans="1:86" s="15" customFormat="1" ht="39" customHeight="1" x14ac:dyDescent="0.2">
      <c r="A295" s="10" t="s">
        <v>108</v>
      </c>
      <c r="B295" s="11">
        <v>20</v>
      </c>
      <c r="C295" s="7">
        <v>20</v>
      </c>
      <c r="D295" s="8">
        <f t="shared" si="68"/>
        <v>1000</v>
      </c>
      <c r="E295" s="9">
        <f t="shared" ref="E295:E310" si="95">C295*34%</f>
        <v>6.8000000000000007</v>
      </c>
      <c r="F295" s="8">
        <f t="shared" ref="F295:F310" si="96">D295*34%</f>
        <v>340</v>
      </c>
      <c r="G295" s="8">
        <f t="shared" si="93"/>
        <v>8</v>
      </c>
      <c r="H295" s="8">
        <v>400</v>
      </c>
      <c r="I295" s="8">
        <v>888</v>
      </c>
      <c r="J295" s="8">
        <f t="shared" si="94"/>
        <v>17.760000000000002</v>
      </c>
      <c r="K295" s="32" t="s">
        <v>58</v>
      </c>
      <c r="L295" s="12"/>
      <c r="M295" s="34"/>
      <c r="N295" s="35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</row>
    <row r="296" spans="1:86" s="15" customFormat="1" ht="39" customHeight="1" x14ac:dyDescent="0.2">
      <c r="A296" s="10" t="s">
        <v>304</v>
      </c>
      <c r="B296" s="11">
        <v>20</v>
      </c>
      <c r="C296" s="7">
        <v>29</v>
      </c>
      <c r="D296" s="8">
        <f t="shared" si="68"/>
        <v>1450</v>
      </c>
      <c r="E296" s="9">
        <f t="shared" si="95"/>
        <v>9.8600000000000012</v>
      </c>
      <c r="F296" s="8">
        <f t="shared" si="96"/>
        <v>493.00000000000006</v>
      </c>
      <c r="G296" s="8">
        <f t="shared" si="93"/>
        <v>8</v>
      </c>
      <c r="H296" s="8">
        <v>400</v>
      </c>
      <c r="I296" s="8">
        <f t="shared" ref="I296:I297" si="97">F296+H296</f>
        <v>893</v>
      </c>
      <c r="J296" s="8">
        <f>E296+G296</f>
        <v>17.86</v>
      </c>
      <c r="K296" s="32" t="s">
        <v>58</v>
      </c>
      <c r="L296" s="12"/>
      <c r="M296" s="34"/>
      <c r="N296" s="35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</row>
    <row r="297" spans="1:86" s="15" customFormat="1" ht="39" customHeight="1" x14ac:dyDescent="0.2">
      <c r="A297" s="10" t="s">
        <v>305</v>
      </c>
      <c r="B297" s="11">
        <v>20</v>
      </c>
      <c r="C297" s="7">
        <v>29</v>
      </c>
      <c r="D297" s="8">
        <f t="shared" si="68"/>
        <v>1450</v>
      </c>
      <c r="E297" s="9">
        <f t="shared" si="95"/>
        <v>9.8600000000000012</v>
      </c>
      <c r="F297" s="8">
        <f t="shared" si="96"/>
        <v>493.00000000000006</v>
      </c>
      <c r="G297" s="8">
        <f t="shared" si="93"/>
        <v>8</v>
      </c>
      <c r="H297" s="8">
        <v>400</v>
      </c>
      <c r="I297" s="8">
        <f t="shared" si="97"/>
        <v>893</v>
      </c>
      <c r="J297" s="8">
        <f>E297+G297</f>
        <v>17.86</v>
      </c>
      <c r="K297" s="32" t="s">
        <v>58</v>
      </c>
      <c r="L297" s="12"/>
      <c r="M297" s="34"/>
      <c r="N297" s="35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</row>
    <row r="298" spans="1:86" s="15" customFormat="1" ht="39" customHeight="1" x14ac:dyDescent="0.2">
      <c r="A298" s="10" t="s">
        <v>292</v>
      </c>
      <c r="B298" s="11">
        <v>20</v>
      </c>
      <c r="C298" s="7">
        <v>28</v>
      </c>
      <c r="D298" s="8">
        <f t="shared" si="68"/>
        <v>1400</v>
      </c>
      <c r="E298" s="9">
        <f t="shared" si="95"/>
        <v>9.5200000000000014</v>
      </c>
      <c r="F298" s="8">
        <f t="shared" si="96"/>
        <v>476.00000000000006</v>
      </c>
      <c r="G298" s="8">
        <f t="shared" si="93"/>
        <v>8</v>
      </c>
      <c r="H298" s="8">
        <v>400</v>
      </c>
      <c r="I298" s="8">
        <v>888</v>
      </c>
      <c r="J298" s="8">
        <f t="shared" si="94"/>
        <v>17.760000000000002</v>
      </c>
      <c r="K298" s="32" t="s">
        <v>58</v>
      </c>
      <c r="L298" s="12"/>
      <c r="M298" s="34"/>
      <c r="N298" s="35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</row>
    <row r="299" spans="1:86" s="15" customFormat="1" ht="39" customHeight="1" x14ac:dyDescent="0.2">
      <c r="A299" s="10" t="s">
        <v>293</v>
      </c>
      <c r="B299" s="11">
        <v>20</v>
      </c>
      <c r="C299" s="7">
        <v>28</v>
      </c>
      <c r="D299" s="8">
        <f t="shared" si="68"/>
        <v>1400</v>
      </c>
      <c r="E299" s="9">
        <f t="shared" si="95"/>
        <v>9.5200000000000014</v>
      </c>
      <c r="F299" s="8">
        <f t="shared" si="96"/>
        <v>476.00000000000006</v>
      </c>
      <c r="G299" s="8">
        <f t="shared" si="93"/>
        <v>8</v>
      </c>
      <c r="H299" s="8">
        <v>400</v>
      </c>
      <c r="I299" s="8">
        <v>888</v>
      </c>
      <c r="J299" s="8">
        <f t="shared" si="94"/>
        <v>17.760000000000002</v>
      </c>
      <c r="K299" s="32" t="s">
        <v>58</v>
      </c>
      <c r="L299" s="12"/>
      <c r="M299" s="34"/>
      <c r="N299" s="35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</row>
    <row r="300" spans="1:86" s="15" customFormat="1" ht="39" customHeight="1" x14ac:dyDescent="0.2">
      <c r="A300" s="10" t="s">
        <v>294</v>
      </c>
      <c r="B300" s="11">
        <v>20</v>
      </c>
      <c r="C300" s="7">
        <v>28</v>
      </c>
      <c r="D300" s="8">
        <f t="shared" si="68"/>
        <v>1400</v>
      </c>
      <c r="E300" s="9">
        <f t="shared" si="95"/>
        <v>9.5200000000000014</v>
      </c>
      <c r="F300" s="8">
        <f t="shared" si="96"/>
        <v>476.00000000000006</v>
      </c>
      <c r="G300" s="8">
        <f t="shared" si="93"/>
        <v>8</v>
      </c>
      <c r="H300" s="8">
        <v>400</v>
      </c>
      <c r="I300" s="8">
        <v>888</v>
      </c>
      <c r="J300" s="8">
        <f t="shared" si="94"/>
        <v>17.760000000000002</v>
      </c>
      <c r="K300" s="32" t="s">
        <v>58</v>
      </c>
      <c r="L300" s="12"/>
      <c r="M300" s="34"/>
      <c r="N300" s="35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</row>
    <row r="301" spans="1:86" s="15" customFormat="1" ht="39" customHeight="1" x14ac:dyDescent="0.2">
      <c r="A301" s="10" t="s">
        <v>295</v>
      </c>
      <c r="B301" s="11">
        <v>20</v>
      </c>
      <c r="C301" s="7">
        <v>28</v>
      </c>
      <c r="D301" s="8">
        <f t="shared" si="68"/>
        <v>1400</v>
      </c>
      <c r="E301" s="9">
        <f t="shared" si="95"/>
        <v>9.5200000000000014</v>
      </c>
      <c r="F301" s="8">
        <f t="shared" si="96"/>
        <v>476.00000000000006</v>
      </c>
      <c r="G301" s="8">
        <f t="shared" si="93"/>
        <v>8</v>
      </c>
      <c r="H301" s="8">
        <v>400</v>
      </c>
      <c r="I301" s="8">
        <v>888</v>
      </c>
      <c r="J301" s="8">
        <f t="shared" si="94"/>
        <v>17.760000000000002</v>
      </c>
      <c r="K301" s="32" t="s">
        <v>58</v>
      </c>
      <c r="L301" s="12"/>
      <c r="M301" s="34"/>
      <c r="N301" s="35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</row>
    <row r="302" spans="1:86" s="15" customFormat="1" ht="39" customHeight="1" x14ac:dyDescent="0.2">
      <c r="A302" s="10" t="s">
        <v>296</v>
      </c>
      <c r="B302" s="11">
        <v>20</v>
      </c>
      <c r="C302" s="7">
        <v>28</v>
      </c>
      <c r="D302" s="8">
        <f t="shared" si="68"/>
        <v>1400</v>
      </c>
      <c r="E302" s="9">
        <f t="shared" si="95"/>
        <v>9.5200000000000014</v>
      </c>
      <c r="F302" s="8">
        <f t="shared" si="96"/>
        <v>476.00000000000006</v>
      </c>
      <c r="G302" s="8">
        <f t="shared" si="93"/>
        <v>8</v>
      </c>
      <c r="H302" s="8">
        <v>400</v>
      </c>
      <c r="I302" s="8">
        <v>888</v>
      </c>
      <c r="J302" s="8">
        <f t="shared" si="94"/>
        <v>17.760000000000002</v>
      </c>
      <c r="K302" s="32" t="s">
        <v>58</v>
      </c>
      <c r="L302" s="12"/>
      <c r="M302" s="34"/>
      <c r="N302" s="35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</row>
    <row r="303" spans="1:86" s="15" customFormat="1" ht="39" customHeight="1" x14ac:dyDescent="0.2">
      <c r="A303" s="10" t="s">
        <v>57</v>
      </c>
      <c r="B303" s="11">
        <v>20</v>
      </c>
      <c r="C303" s="7">
        <v>29</v>
      </c>
      <c r="D303" s="8">
        <f t="shared" si="68"/>
        <v>1450</v>
      </c>
      <c r="E303" s="9">
        <f t="shared" si="95"/>
        <v>9.8600000000000012</v>
      </c>
      <c r="F303" s="8">
        <f t="shared" si="96"/>
        <v>493.00000000000006</v>
      </c>
      <c r="G303" s="8">
        <f t="shared" si="93"/>
        <v>8</v>
      </c>
      <c r="H303" s="8">
        <v>400</v>
      </c>
      <c r="I303" s="8">
        <f>F303+H303</f>
        <v>893</v>
      </c>
      <c r="J303" s="8">
        <f>E303+G303</f>
        <v>17.86</v>
      </c>
      <c r="K303" s="32" t="s">
        <v>58</v>
      </c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</row>
    <row r="304" spans="1:86" s="15" customFormat="1" ht="39" customHeight="1" x14ac:dyDescent="0.2">
      <c r="A304" s="10" t="s">
        <v>180</v>
      </c>
      <c r="B304" s="11">
        <v>20</v>
      </c>
      <c r="C304" s="7">
        <v>21</v>
      </c>
      <c r="D304" s="8">
        <f t="shared" si="68"/>
        <v>1050</v>
      </c>
      <c r="E304" s="9">
        <f t="shared" si="95"/>
        <v>7.1400000000000006</v>
      </c>
      <c r="F304" s="8">
        <f t="shared" si="96"/>
        <v>357</v>
      </c>
      <c r="G304" s="8">
        <f t="shared" si="93"/>
        <v>8</v>
      </c>
      <c r="H304" s="8">
        <v>400</v>
      </c>
      <c r="I304" s="8">
        <v>888</v>
      </c>
      <c r="J304" s="8">
        <f t="shared" si="94"/>
        <v>17.760000000000002</v>
      </c>
      <c r="K304" s="32" t="s">
        <v>58</v>
      </c>
      <c r="L304" s="12"/>
      <c r="M304" s="34"/>
      <c r="N304" s="35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</row>
    <row r="305" spans="1:86" s="15" customFormat="1" ht="39" customHeight="1" x14ac:dyDescent="0.2">
      <c r="A305" s="10" t="s">
        <v>54</v>
      </c>
      <c r="B305" s="11">
        <v>20</v>
      </c>
      <c r="C305" s="7">
        <v>29</v>
      </c>
      <c r="D305" s="8">
        <f t="shared" si="68"/>
        <v>1450</v>
      </c>
      <c r="E305" s="9">
        <f t="shared" si="95"/>
        <v>9.8600000000000012</v>
      </c>
      <c r="F305" s="8">
        <f t="shared" si="96"/>
        <v>493.00000000000006</v>
      </c>
      <c r="G305" s="8">
        <f t="shared" si="93"/>
        <v>8</v>
      </c>
      <c r="H305" s="8">
        <v>400</v>
      </c>
      <c r="I305" s="8">
        <f t="shared" ref="I305:I310" si="98">F305+H305</f>
        <v>893</v>
      </c>
      <c r="J305" s="8">
        <f t="shared" ref="J305:J310" si="99">E305+G305</f>
        <v>17.86</v>
      </c>
      <c r="K305" s="32" t="s">
        <v>58</v>
      </c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</row>
    <row r="306" spans="1:86" s="15" customFormat="1" ht="39" customHeight="1" x14ac:dyDescent="0.2">
      <c r="A306" s="10" t="s">
        <v>72</v>
      </c>
      <c r="B306" s="11">
        <v>20</v>
      </c>
      <c r="C306" s="7">
        <v>29</v>
      </c>
      <c r="D306" s="8">
        <f t="shared" si="68"/>
        <v>1450</v>
      </c>
      <c r="E306" s="9">
        <f t="shared" si="95"/>
        <v>9.8600000000000012</v>
      </c>
      <c r="F306" s="8">
        <f t="shared" si="96"/>
        <v>493.00000000000006</v>
      </c>
      <c r="G306" s="8">
        <f t="shared" si="93"/>
        <v>8</v>
      </c>
      <c r="H306" s="8">
        <v>400</v>
      </c>
      <c r="I306" s="8">
        <f t="shared" si="98"/>
        <v>893</v>
      </c>
      <c r="J306" s="8">
        <f t="shared" si="99"/>
        <v>17.86</v>
      </c>
      <c r="K306" s="32" t="s">
        <v>58</v>
      </c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</row>
    <row r="307" spans="1:86" s="15" customFormat="1" ht="39" customHeight="1" x14ac:dyDescent="0.2">
      <c r="A307" s="10" t="s">
        <v>207</v>
      </c>
      <c r="B307" s="11">
        <v>20</v>
      </c>
      <c r="C307" s="7">
        <v>29</v>
      </c>
      <c r="D307" s="8">
        <f t="shared" si="68"/>
        <v>1450</v>
      </c>
      <c r="E307" s="9">
        <f t="shared" si="95"/>
        <v>9.8600000000000012</v>
      </c>
      <c r="F307" s="8">
        <f t="shared" si="96"/>
        <v>493.00000000000006</v>
      </c>
      <c r="G307" s="8">
        <f t="shared" si="93"/>
        <v>8</v>
      </c>
      <c r="H307" s="8">
        <v>400</v>
      </c>
      <c r="I307" s="8">
        <f t="shared" si="98"/>
        <v>893</v>
      </c>
      <c r="J307" s="8">
        <f t="shared" si="99"/>
        <v>17.86</v>
      </c>
      <c r="K307" s="32" t="s">
        <v>58</v>
      </c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</row>
    <row r="308" spans="1:86" s="15" customFormat="1" ht="39" customHeight="1" x14ac:dyDescent="0.2">
      <c r="A308" s="10" t="s">
        <v>208</v>
      </c>
      <c r="B308" s="11">
        <v>20</v>
      </c>
      <c r="C308" s="7">
        <v>29</v>
      </c>
      <c r="D308" s="8">
        <f t="shared" si="68"/>
        <v>1450</v>
      </c>
      <c r="E308" s="9">
        <f t="shared" si="95"/>
        <v>9.8600000000000012</v>
      </c>
      <c r="F308" s="8">
        <f t="shared" si="96"/>
        <v>493.00000000000006</v>
      </c>
      <c r="G308" s="8">
        <f t="shared" si="93"/>
        <v>8</v>
      </c>
      <c r="H308" s="8">
        <v>400</v>
      </c>
      <c r="I308" s="8">
        <f t="shared" si="98"/>
        <v>893</v>
      </c>
      <c r="J308" s="8">
        <f t="shared" si="99"/>
        <v>17.86</v>
      </c>
      <c r="K308" s="32" t="s">
        <v>58</v>
      </c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</row>
    <row r="309" spans="1:86" s="15" customFormat="1" ht="39" customHeight="1" x14ac:dyDescent="0.2">
      <c r="A309" s="10" t="s">
        <v>209</v>
      </c>
      <c r="B309" s="11">
        <v>20</v>
      </c>
      <c r="C309" s="7">
        <v>30</v>
      </c>
      <c r="D309" s="8">
        <f t="shared" si="68"/>
        <v>1500</v>
      </c>
      <c r="E309" s="9">
        <f t="shared" si="95"/>
        <v>10.200000000000001</v>
      </c>
      <c r="F309" s="8">
        <f t="shared" si="96"/>
        <v>510.00000000000006</v>
      </c>
      <c r="G309" s="8">
        <f t="shared" ref="G309:G314" si="100">H309/1000*B309</f>
        <v>8</v>
      </c>
      <c r="H309" s="8">
        <v>400</v>
      </c>
      <c r="I309" s="8">
        <f t="shared" si="98"/>
        <v>910</v>
      </c>
      <c r="J309" s="8">
        <f t="shared" si="99"/>
        <v>18.200000000000003</v>
      </c>
      <c r="K309" s="32" t="s">
        <v>58</v>
      </c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</row>
    <row r="310" spans="1:86" s="15" customFormat="1" ht="39" customHeight="1" x14ac:dyDescent="0.2">
      <c r="A310" s="10" t="s">
        <v>210</v>
      </c>
      <c r="B310" s="11">
        <v>20</v>
      </c>
      <c r="C310" s="7">
        <v>30</v>
      </c>
      <c r="D310" s="8">
        <f t="shared" si="68"/>
        <v>1500</v>
      </c>
      <c r="E310" s="9">
        <f t="shared" si="95"/>
        <v>10.200000000000001</v>
      </c>
      <c r="F310" s="8">
        <f t="shared" si="96"/>
        <v>510.00000000000006</v>
      </c>
      <c r="G310" s="8">
        <f t="shared" si="100"/>
        <v>8</v>
      </c>
      <c r="H310" s="8">
        <v>400</v>
      </c>
      <c r="I310" s="8">
        <f t="shared" si="98"/>
        <v>910</v>
      </c>
      <c r="J310" s="8">
        <f t="shared" si="99"/>
        <v>18.200000000000003</v>
      </c>
      <c r="K310" s="32" t="s">
        <v>58</v>
      </c>
      <c r="L310" s="12"/>
      <c r="M310" s="12"/>
      <c r="N310" s="12"/>
      <c r="O310" s="16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</row>
    <row r="311" spans="1:86" s="15" customFormat="1" ht="39" customHeight="1" x14ac:dyDescent="0.2">
      <c r="A311" s="10" t="s">
        <v>106</v>
      </c>
      <c r="B311" s="11">
        <v>20</v>
      </c>
      <c r="C311" s="7">
        <v>28</v>
      </c>
      <c r="D311" s="8">
        <f t="shared" si="68"/>
        <v>1400</v>
      </c>
      <c r="E311" s="9">
        <f t="shared" ref="E311:E326" si="101">C311*34%</f>
        <v>9.5200000000000014</v>
      </c>
      <c r="F311" s="8">
        <f t="shared" ref="F311:F326" si="102">D311*34%</f>
        <v>476.00000000000006</v>
      </c>
      <c r="G311" s="8">
        <f t="shared" si="100"/>
        <v>8</v>
      </c>
      <c r="H311" s="8">
        <v>400</v>
      </c>
      <c r="I311" s="8">
        <v>888</v>
      </c>
      <c r="J311" s="8">
        <f t="shared" si="94"/>
        <v>17.760000000000002</v>
      </c>
      <c r="K311" s="32" t="s">
        <v>58</v>
      </c>
      <c r="L311" s="12"/>
      <c r="M311" s="34"/>
      <c r="N311" s="35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</row>
    <row r="312" spans="1:86" s="15" customFormat="1" ht="39" customHeight="1" x14ac:dyDescent="0.2">
      <c r="A312" s="10" t="s">
        <v>107</v>
      </c>
      <c r="B312" s="11">
        <v>20</v>
      </c>
      <c r="C312" s="7">
        <v>28</v>
      </c>
      <c r="D312" s="8">
        <f t="shared" si="68"/>
        <v>1400</v>
      </c>
      <c r="E312" s="9">
        <f t="shared" si="101"/>
        <v>9.5200000000000014</v>
      </c>
      <c r="F312" s="8">
        <f t="shared" si="102"/>
        <v>476.00000000000006</v>
      </c>
      <c r="G312" s="8">
        <f t="shared" si="100"/>
        <v>8</v>
      </c>
      <c r="H312" s="8">
        <v>400</v>
      </c>
      <c r="I312" s="8">
        <v>888</v>
      </c>
      <c r="J312" s="8">
        <f t="shared" si="94"/>
        <v>17.760000000000002</v>
      </c>
      <c r="K312" s="32" t="s">
        <v>58</v>
      </c>
      <c r="L312" s="12"/>
      <c r="M312" s="34"/>
      <c r="N312" s="35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</row>
    <row r="313" spans="1:86" s="15" customFormat="1" ht="39" customHeight="1" x14ac:dyDescent="0.2">
      <c r="A313" s="10" t="s">
        <v>333</v>
      </c>
      <c r="B313" s="11">
        <v>20</v>
      </c>
      <c r="C313" s="7">
        <v>28</v>
      </c>
      <c r="D313" s="8">
        <f t="shared" si="68"/>
        <v>1400</v>
      </c>
      <c r="E313" s="9">
        <f t="shared" si="101"/>
        <v>9.5200000000000014</v>
      </c>
      <c r="F313" s="8">
        <f t="shared" si="102"/>
        <v>476.00000000000006</v>
      </c>
      <c r="G313" s="8">
        <f t="shared" si="100"/>
        <v>8</v>
      </c>
      <c r="H313" s="8">
        <v>400</v>
      </c>
      <c r="I313" s="8">
        <v>888</v>
      </c>
      <c r="J313" s="8">
        <f t="shared" si="94"/>
        <v>17.760000000000002</v>
      </c>
      <c r="K313" s="32" t="s">
        <v>58</v>
      </c>
      <c r="L313" s="12"/>
      <c r="M313" s="34"/>
      <c r="N313" s="35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</row>
    <row r="314" spans="1:86" s="15" customFormat="1" ht="39" customHeight="1" x14ac:dyDescent="0.2">
      <c r="A314" s="10" t="s">
        <v>334</v>
      </c>
      <c r="B314" s="11">
        <v>20</v>
      </c>
      <c r="C314" s="7">
        <v>28</v>
      </c>
      <c r="D314" s="8">
        <f t="shared" si="68"/>
        <v>1400</v>
      </c>
      <c r="E314" s="9">
        <f t="shared" si="101"/>
        <v>9.5200000000000014</v>
      </c>
      <c r="F314" s="8">
        <f t="shared" si="102"/>
        <v>476.00000000000006</v>
      </c>
      <c r="G314" s="8">
        <f t="shared" si="100"/>
        <v>8</v>
      </c>
      <c r="H314" s="8">
        <v>400</v>
      </c>
      <c r="I314" s="8">
        <v>888</v>
      </c>
      <c r="J314" s="8">
        <f t="shared" si="94"/>
        <v>17.760000000000002</v>
      </c>
      <c r="K314" s="32" t="s">
        <v>58</v>
      </c>
      <c r="L314" s="12"/>
      <c r="M314" s="34"/>
      <c r="N314" s="35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</row>
    <row r="315" spans="1:86" s="15" customFormat="1" ht="39" customHeight="1" x14ac:dyDescent="0.2">
      <c r="A315" s="10" t="s">
        <v>109</v>
      </c>
      <c r="B315" s="11">
        <v>20</v>
      </c>
      <c r="C315" s="7">
        <v>20</v>
      </c>
      <c r="D315" s="8">
        <f t="shared" si="68"/>
        <v>1000</v>
      </c>
      <c r="E315" s="9">
        <f t="shared" si="101"/>
        <v>6.8000000000000007</v>
      </c>
      <c r="F315" s="8">
        <f t="shared" si="102"/>
        <v>340</v>
      </c>
      <c r="G315" s="8">
        <f t="shared" ref="G315:G326" si="103">H315/1000*B315</f>
        <v>8</v>
      </c>
      <c r="H315" s="8">
        <v>400</v>
      </c>
      <c r="I315" s="8">
        <v>888</v>
      </c>
      <c r="J315" s="8">
        <f t="shared" si="94"/>
        <v>17.760000000000002</v>
      </c>
      <c r="K315" s="32" t="s">
        <v>58</v>
      </c>
      <c r="L315" s="12"/>
      <c r="M315" s="34"/>
      <c r="N315" s="35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</row>
    <row r="316" spans="1:86" s="15" customFormat="1" ht="39" customHeight="1" x14ac:dyDescent="0.2">
      <c r="A316" s="10" t="s">
        <v>110</v>
      </c>
      <c r="B316" s="11">
        <v>20</v>
      </c>
      <c r="C316" s="7">
        <v>20</v>
      </c>
      <c r="D316" s="8">
        <f t="shared" ref="D316:D326" si="104">C316/B316*1000</f>
        <v>1000</v>
      </c>
      <c r="E316" s="9">
        <f t="shared" si="101"/>
        <v>6.8000000000000007</v>
      </c>
      <c r="F316" s="8">
        <f t="shared" si="102"/>
        <v>340</v>
      </c>
      <c r="G316" s="8">
        <f t="shared" si="103"/>
        <v>8</v>
      </c>
      <c r="H316" s="8">
        <v>400</v>
      </c>
      <c r="I316" s="8">
        <v>888</v>
      </c>
      <c r="J316" s="8">
        <f t="shared" si="94"/>
        <v>17.760000000000002</v>
      </c>
      <c r="K316" s="32" t="s">
        <v>58</v>
      </c>
      <c r="L316" s="12"/>
      <c r="M316" s="34"/>
      <c r="N316" s="35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</row>
    <row r="317" spans="1:86" s="15" customFormat="1" ht="39" customHeight="1" x14ac:dyDescent="0.2">
      <c r="A317" s="10" t="s">
        <v>172</v>
      </c>
      <c r="B317" s="11">
        <v>20</v>
      </c>
      <c r="C317" s="7">
        <v>21</v>
      </c>
      <c r="D317" s="8">
        <f>C317/B317*1000</f>
        <v>1050</v>
      </c>
      <c r="E317" s="9">
        <f t="shared" si="101"/>
        <v>7.1400000000000006</v>
      </c>
      <c r="F317" s="8">
        <f t="shared" si="102"/>
        <v>357</v>
      </c>
      <c r="G317" s="8">
        <f>H317/1000*B317</f>
        <v>8</v>
      </c>
      <c r="H317" s="8">
        <v>400</v>
      </c>
      <c r="I317" s="8">
        <v>888</v>
      </c>
      <c r="J317" s="8">
        <f t="shared" si="94"/>
        <v>17.760000000000002</v>
      </c>
      <c r="K317" s="32" t="s">
        <v>58</v>
      </c>
      <c r="L317" s="12"/>
      <c r="M317" s="34"/>
      <c r="N317" s="35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</row>
    <row r="318" spans="1:86" s="15" customFormat="1" ht="39" customHeight="1" x14ac:dyDescent="0.2">
      <c r="A318" s="22" t="s">
        <v>301</v>
      </c>
      <c r="B318" s="11">
        <v>20</v>
      </c>
      <c r="C318" s="7">
        <v>28</v>
      </c>
      <c r="D318" s="8">
        <f t="shared" si="104"/>
        <v>1400</v>
      </c>
      <c r="E318" s="9">
        <f t="shared" si="101"/>
        <v>9.5200000000000014</v>
      </c>
      <c r="F318" s="8">
        <f t="shared" si="102"/>
        <v>476.00000000000006</v>
      </c>
      <c r="G318" s="8">
        <f t="shared" si="103"/>
        <v>8</v>
      </c>
      <c r="H318" s="8">
        <v>400</v>
      </c>
      <c r="I318" s="8">
        <v>888</v>
      </c>
      <c r="J318" s="8">
        <f t="shared" si="94"/>
        <v>17.760000000000002</v>
      </c>
      <c r="K318" s="32" t="s">
        <v>58</v>
      </c>
      <c r="L318" s="12"/>
      <c r="M318" s="34"/>
      <c r="N318" s="35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</row>
    <row r="319" spans="1:86" s="15" customFormat="1" ht="39" customHeight="1" x14ac:dyDescent="0.2">
      <c r="A319" s="22" t="s">
        <v>300</v>
      </c>
      <c r="B319" s="11">
        <v>20</v>
      </c>
      <c r="C319" s="7">
        <v>28</v>
      </c>
      <c r="D319" s="8">
        <f t="shared" si="104"/>
        <v>1400</v>
      </c>
      <c r="E319" s="9">
        <f t="shared" si="101"/>
        <v>9.5200000000000014</v>
      </c>
      <c r="F319" s="8">
        <f t="shared" si="102"/>
        <v>476.00000000000006</v>
      </c>
      <c r="G319" s="8">
        <f t="shared" si="103"/>
        <v>8</v>
      </c>
      <c r="H319" s="8">
        <v>400</v>
      </c>
      <c r="I319" s="8">
        <v>888</v>
      </c>
      <c r="J319" s="8">
        <f t="shared" si="94"/>
        <v>17.760000000000002</v>
      </c>
      <c r="K319" s="32" t="s">
        <v>58</v>
      </c>
      <c r="L319" s="12"/>
      <c r="M319" s="34"/>
      <c r="N319" s="35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</row>
    <row r="320" spans="1:86" s="15" customFormat="1" ht="39" customHeight="1" x14ac:dyDescent="0.2">
      <c r="A320" s="22" t="s">
        <v>177</v>
      </c>
      <c r="B320" s="11">
        <v>20</v>
      </c>
      <c r="C320" s="23">
        <v>19</v>
      </c>
      <c r="D320" s="8">
        <f>C320/B320*1000</f>
        <v>950</v>
      </c>
      <c r="E320" s="9">
        <f t="shared" si="101"/>
        <v>6.4600000000000009</v>
      </c>
      <c r="F320" s="8">
        <f t="shared" si="102"/>
        <v>323</v>
      </c>
      <c r="G320" s="8">
        <f>H320/1000*B320</f>
        <v>8</v>
      </c>
      <c r="H320" s="8">
        <v>400</v>
      </c>
      <c r="I320" s="8">
        <v>888</v>
      </c>
      <c r="J320" s="8">
        <f t="shared" si="94"/>
        <v>17.760000000000002</v>
      </c>
      <c r="K320" s="32" t="s">
        <v>58</v>
      </c>
      <c r="L320" s="12"/>
      <c r="M320" s="34"/>
      <c r="N320" s="35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</row>
    <row r="321" spans="1:86" s="15" customFormat="1" ht="39" customHeight="1" x14ac:dyDescent="0.2">
      <c r="A321" s="22" t="s">
        <v>178</v>
      </c>
      <c r="B321" s="11">
        <v>20</v>
      </c>
      <c r="C321" s="23">
        <v>19</v>
      </c>
      <c r="D321" s="8">
        <f>C321/B321*1000</f>
        <v>950</v>
      </c>
      <c r="E321" s="9">
        <f t="shared" si="101"/>
        <v>6.4600000000000009</v>
      </c>
      <c r="F321" s="8">
        <f t="shared" si="102"/>
        <v>323</v>
      </c>
      <c r="G321" s="8">
        <f>H321/1000*B321</f>
        <v>8</v>
      </c>
      <c r="H321" s="8">
        <v>400</v>
      </c>
      <c r="I321" s="8">
        <v>888</v>
      </c>
      <c r="J321" s="8">
        <f t="shared" si="94"/>
        <v>17.760000000000002</v>
      </c>
      <c r="K321" s="32" t="s">
        <v>58</v>
      </c>
      <c r="L321" s="12"/>
      <c r="M321" s="34"/>
      <c r="N321" s="35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</row>
    <row r="322" spans="1:86" s="15" customFormat="1" ht="39" customHeight="1" x14ac:dyDescent="0.2">
      <c r="A322" s="10" t="s">
        <v>174</v>
      </c>
      <c r="B322" s="11">
        <v>20</v>
      </c>
      <c r="C322" s="7">
        <v>24</v>
      </c>
      <c r="D322" s="8">
        <f t="shared" si="104"/>
        <v>1200</v>
      </c>
      <c r="E322" s="9">
        <f t="shared" si="101"/>
        <v>8.16</v>
      </c>
      <c r="F322" s="8">
        <f t="shared" si="102"/>
        <v>408.00000000000006</v>
      </c>
      <c r="G322" s="8">
        <f t="shared" si="103"/>
        <v>8</v>
      </c>
      <c r="H322" s="8">
        <v>400</v>
      </c>
      <c r="I322" s="8">
        <v>888</v>
      </c>
      <c r="J322" s="8">
        <f t="shared" si="94"/>
        <v>17.760000000000002</v>
      </c>
      <c r="K322" s="32" t="s">
        <v>58</v>
      </c>
      <c r="L322" s="12"/>
      <c r="M322" s="34"/>
      <c r="N322" s="35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</row>
    <row r="323" spans="1:86" s="15" customFormat="1" ht="39" customHeight="1" x14ac:dyDescent="0.2">
      <c r="A323" s="10" t="s">
        <v>55</v>
      </c>
      <c r="B323" s="11">
        <v>20</v>
      </c>
      <c r="C323" s="7">
        <v>24</v>
      </c>
      <c r="D323" s="8">
        <f t="shared" si="104"/>
        <v>1200</v>
      </c>
      <c r="E323" s="9">
        <f t="shared" si="101"/>
        <v>8.16</v>
      </c>
      <c r="F323" s="8">
        <f t="shared" si="102"/>
        <v>408.00000000000006</v>
      </c>
      <c r="G323" s="8">
        <f t="shared" si="103"/>
        <v>8</v>
      </c>
      <c r="H323" s="8">
        <v>400</v>
      </c>
      <c r="I323" s="8">
        <v>888</v>
      </c>
      <c r="J323" s="8">
        <f t="shared" si="94"/>
        <v>17.760000000000002</v>
      </c>
      <c r="K323" s="32" t="s">
        <v>58</v>
      </c>
      <c r="L323" s="12"/>
      <c r="M323" s="34"/>
      <c r="N323" s="35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</row>
    <row r="324" spans="1:86" s="15" customFormat="1" ht="39" customHeight="1" x14ac:dyDescent="0.2">
      <c r="A324" s="10" t="s">
        <v>128</v>
      </c>
      <c r="B324" s="11">
        <v>20</v>
      </c>
      <c r="C324" s="7">
        <v>24</v>
      </c>
      <c r="D324" s="8">
        <f t="shared" si="104"/>
        <v>1200</v>
      </c>
      <c r="E324" s="9">
        <f t="shared" si="101"/>
        <v>8.16</v>
      </c>
      <c r="F324" s="8">
        <f t="shared" si="102"/>
        <v>408.00000000000006</v>
      </c>
      <c r="G324" s="8">
        <f t="shared" si="103"/>
        <v>8</v>
      </c>
      <c r="H324" s="8">
        <v>400</v>
      </c>
      <c r="I324" s="8">
        <v>888</v>
      </c>
      <c r="J324" s="8">
        <f t="shared" si="94"/>
        <v>17.760000000000002</v>
      </c>
      <c r="K324" s="32" t="s">
        <v>58</v>
      </c>
      <c r="L324" s="12"/>
      <c r="M324" s="34"/>
      <c r="N324" s="35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</row>
    <row r="325" spans="1:86" s="15" customFormat="1" ht="39" customHeight="1" x14ac:dyDescent="0.2">
      <c r="A325" s="10" t="s">
        <v>56</v>
      </c>
      <c r="B325" s="11">
        <v>20</v>
      </c>
      <c r="C325" s="7">
        <v>24</v>
      </c>
      <c r="D325" s="8">
        <f t="shared" si="104"/>
        <v>1200</v>
      </c>
      <c r="E325" s="9">
        <f t="shared" si="101"/>
        <v>8.16</v>
      </c>
      <c r="F325" s="8">
        <f t="shared" si="102"/>
        <v>408.00000000000006</v>
      </c>
      <c r="G325" s="8">
        <f t="shared" si="103"/>
        <v>8</v>
      </c>
      <c r="H325" s="8">
        <v>400</v>
      </c>
      <c r="I325" s="8">
        <v>888</v>
      </c>
      <c r="J325" s="8">
        <f t="shared" si="94"/>
        <v>17.760000000000002</v>
      </c>
      <c r="K325" s="32" t="s">
        <v>58</v>
      </c>
      <c r="L325" s="12"/>
      <c r="M325" s="34"/>
      <c r="N325" s="35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</row>
    <row r="326" spans="1:86" s="15" customFormat="1" ht="39" customHeight="1" x14ac:dyDescent="0.2">
      <c r="A326" s="10" t="s">
        <v>129</v>
      </c>
      <c r="B326" s="11">
        <v>20</v>
      </c>
      <c r="C326" s="7">
        <v>24</v>
      </c>
      <c r="D326" s="8">
        <f t="shared" si="104"/>
        <v>1200</v>
      </c>
      <c r="E326" s="9">
        <f t="shared" si="101"/>
        <v>8.16</v>
      </c>
      <c r="F326" s="8">
        <f t="shared" si="102"/>
        <v>408.00000000000006</v>
      </c>
      <c r="G326" s="8">
        <f t="shared" si="103"/>
        <v>8</v>
      </c>
      <c r="H326" s="8">
        <v>400</v>
      </c>
      <c r="I326" s="8">
        <v>888</v>
      </c>
      <c r="J326" s="8">
        <f t="shared" si="94"/>
        <v>17.760000000000002</v>
      </c>
      <c r="K326" s="32" t="s">
        <v>58</v>
      </c>
      <c r="L326" s="12"/>
      <c r="M326" s="34"/>
      <c r="N326" s="35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</row>
    <row r="327" spans="1:86" ht="8.25" customHeight="1" x14ac:dyDescent="0.2">
      <c r="A327" s="63"/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N327" s="35"/>
    </row>
    <row r="328" spans="1:86" ht="30.75" customHeight="1" x14ac:dyDescent="0.2">
      <c r="A328" s="64" t="s">
        <v>329</v>
      </c>
      <c r="B328" s="64"/>
      <c r="C328" s="64"/>
      <c r="D328" s="64"/>
      <c r="E328" s="64"/>
      <c r="F328" s="64"/>
      <c r="G328" s="64"/>
      <c r="H328" s="64"/>
      <c r="I328" s="64"/>
      <c r="J328" s="64"/>
      <c r="K328" s="64"/>
    </row>
    <row r="329" spans="1:86" ht="24.75" hidden="1" customHeight="1" x14ac:dyDescent="0.2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</row>
    <row r="330" spans="1:86" ht="21" customHeight="1" x14ac:dyDescent="0.2">
      <c r="A330" s="62" t="s">
        <v>330</v>
      </c>
      <c r="B330" s="62"/>
      <c r="C330" s="62"/>
      <c r="D330" s="62"/>
      <c r="E330" s="62"/>
      <c r="F330" s="62"/>
      <c r="G330" s="62"/>
      <c r="H330" s="4"/>
    </row>
    <row r="331" spans="1:86" ht="16.5" customHeight="1" x14ac:dyDescent="0.2">
      <c r="A331" s="62" t="s">
        <v>331</v>
      </c>
      <c r="B331" s="62"/>
      <c r="C331" s="62"/>
      <c r="D331" s="62"/>
      <c r="E331" s="62"/>
      <c r="F331" s="62"/>
      <c r="G331" s="62"/>
      <c r="H331" s="4"/>
    </row>
    <row r="332" spans="1:86" ht="16.5" customHeight="1" x14ac:dyDescent="0.2">
      <c r="A332" s="57" t="s">
        <v>344</v>
      </c>
      <c r="B332" s="57"/>
      <c r="C332" s="57"/>
      <c r="D332" s="57"/>
      <c r="E332" s="57"/>
      <c r="F332" s="57"/>
      <c r="G332" s="57"/>
      <c r="H332" s="4"/>
    </row>
    <row r="333" spans="1:86" ht="16.5" customHeight="1" x14ac:dyDescent="0.2">
      <c r="A333" s="62" t="s">
        <v>332</v>
      </c>
      <c r="B333" s="62"/>
      <c r="C333" s="62"/>
      <c r="D333" s="62"/>
      <c r="E333" s="62"/>
      <c r="F333" s="62"/>
      <c r="G333" s="62"/>
      <c r="H333" s="4"/>
    </row>
    <row r="334" spans="1:86" ht="18" customHeight="1" x14ac:dyDescent="0.2">
      <c r="A334" s="62" t="s">
        <v>169</v>
      </c>
      <c r="B334" s="62"/>
      <c r="C334" s="62"/>
      <c r="D334" s="62"/>
      <c r="E334" s="62"/>
      <c r="F334" s="62"/>
      <c r="G334" s="62"/>
      <c r="H334" s="62"/>
      <c r="I334" s="62"/>
      <c r="J334" s="62"/>
      <c r="K334" s="62"/>
    </row>
  </sheetData>
  <mergeCells count="9">
    <mergeCell ref="A1:K1"/>
    <mergeCell ref="A2:K2"/>
    <mergeCell ref="A3:K3"/>
    <mergeCell ref="A334:K334"/>
    <mergeCell ref="A327:K327"/>
    <mergeCell ref="A330:G330"/>
    <mergeCell ref="A331:G331"/>
    <mergeCell ref="A333:G333"/>
    <mergeCell ref="A328:K328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5" orientation="landscape" r:id="rId1"/>
  <headerFooter alignWithMargins="0"/>
  <rowBreaks count="2" manualBreakCount="2">
    <brk id="271" max="12" man="1"/>
    <brk id="308" max="12" man="1"/>
  </rowBreaks>
  <ignoredErrors>
    <ignoredError sqref="J43 J15:J16 J20 E14 F14 F16 E16 E20 E43 F20 F43 E45:F45 E48:F49 E58:F58 J52 J45:J47 J81 J58 J183 J196 J305 J303 J296 J139 J171:J175 J2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>
      <selection sqref="A1:M3"/>
    </sheetView>
  </sheetViews>
  <sheetFormatPr defaultRowHeight="12.75" x14ac:dyDescent="0.2"/>
  <sheetData>
    <row r="1" spans="1:13" ht="15.75" x14ac:dyDescent="0.2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5.75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8" x14ac:dyDescent="0.25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</sheetData>
  <mergeCells count="3">
    <mergeCell ref="A1:M1"/>
    <mergeCell ref="A2:M2"/>
    <mergeCell ref="A3:M3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Bratko</dc:creator>
  <cp:lastModifiedBy>Vlasta Babić</cp:lastModifiedBy>
  <cp:lastPrinted>2020-03-23T07:36:53Z</cp:lastPrinted>
  <dcterms:created xsi:type="dcterms:W3CDTF">1996-10-14T23:33:28Z</dcterms:created>
  <dcterms:modified xsi:type="dcterms:W3CDTF">2021-11-02T11:36:23Z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